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Olten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6" i="1" s="1"/>
  <c r="D18" i="1"/>
  <c r="D17" i="1" s="1"/>
  <c r="D16" i="1" s="1"/>
  <c r="E18" i="1"/>
  <c r="E17" i="1" s="1"/>
  <c r="E16" i="1" s="1"/>
  <c r="G18" i="1"/>
  <c r="F18" i="1" s="1"/>
  <c r="K18" i="1" s="1"/>
  <c r="H18" i="1"/>
  <c r="I18" i="1"/>
  <c r="I17" i="1" s="1"/>
  <c r="I16" i="1" s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 s="1"/>
  <c r="F22" i="1"/>
  <c r="K22" i="1" s="1"/>
  <c r="D25" i="1"/>
  <c r="D24" i="1" s="1"/>
  <c r="D23" i="1" s="1"/>
  <c r="E25" i="1"/>
  <c r="E24" i="1" s="1"/>
  <c r="E23" i="1" s="1"/>
  <c r="G25" i="1"/>
  <c r="G24" i="1" s="1"/>
  <c r="H25" i="1"/>
  <c r="F25" i="1" s="1"/>
  <c r="K25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H28" i="1"/>
  <c r="F28" i="1" s="1"/>
  <c r="K28" i="1" s="1"/>
  <c r="I28" i="1"/>
  <c r="J28" i="1"/>
  <c r="F29" i="1"/>
  <c r="K29" i="1" s="1"/>
  <c r="F30" i="1"/>
  <c r="K30" i="1" s="1"/>
  <c r="F31" i="1"/>
  <c r="K31" i="1"/>
  <c r="F32" i="1"/>
  <c r="K32" i="1" s="1"/>
  <c r="F33" i="1"/>
  <c r="K33" i="1" s="1"/>
  <c r="D35" i="1"/>
  <c r="E35" i="1"/>
  <c r="E34" i="1" s="1"/>
  <c r="G35" i="1"/>
  <c r="G34" i="1" s="1"/>
  <c r="H35" i="1"/>
  <c r="I35" i="1"/>
  <c r="J35" i="1"/>
  <c r="F36" i="1"/>
  <c r="K36" i="1" s="1"/>
  <c r="F37" i="1"/>
  <c r="K37" i="1"/>
  <c r="F38" i="1"/>
  <c r="K38" i="1" s="1"/>
  <c r="D40" i="1"/>
  <c r="D39" i="1" s="1"/>
  <c r="E40" i="1"/>
  <c r="E39" i="1" s="1"/>
  <c r="G40" i="1"/>
  <c r="G39" i="1" s="1"/>
  <c r="H40" i="1"/>
  <c r="F40" i="1" s="1"/>
  <c r="K40" i="1" s="1"/>
  <c r="I40" i="1"/>
  <c r="I39" i="1" s="1"/>
  <c r="J40" i="1"/>
  <c r="J39" i="1" s="1"/>
  <c r="F41" i="1"/>
  <c r="K41" i="1" s="1"/>
  <c r="F42" i="1"/>
  <c r="K42" i="1" s="1"/>
  <c r="F43" i="1"/>
  <c r="K43" i="1"/>
  <c r="F44" i="1"/>
  <c r="K44" i="1" s="1"/>
  <c r="D46" i="1"/>
  <c r="D45" i="1" s="1"/>
  <c r="E46" i="1"/>
  <c r="E45" i="1" s="1"/>
  <c r="G46" i="1"/>
  <c r="G45" i="1" s="1"/>
  <c r="H46" i="1"/>
  <c r="F46" i="1" s="1"/>
  <c r="K46" i="1" s="1"/>
  <c r="I46" i="1"/>
  <c r="I45" i="1" s="1"/>
  <c r="J46" i="1"/>
  <c r="J45" i="1" s="1"/>
  <c r="F47" i="1"/>
  <c r="K47" i="1" s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 s="1"/>
  <c r="D54" i="1"/>
  <c r="E54" i="1"/>
  <c r="G54" i="1"/>
  <c r="H54" i="1"/>
  <c r="F54" i="1" s="1"/>
  <c r="K54" i="1" s="1"/>
  <c r="I54" i="1"/>
  <c r="J54" i="1"/>
  <c r="F55" i="1"/>
  <c r="K55" i="1"/>
  <c r="F56" i="1"/>
  <c r="K56" i="1" s="1"/>
  <c r="F57" i="1"/>
  <c r="K57" i="1" s="1"/>
  <c r="D59" i="1"/>
  <c r="D58" i="1" s="1"/>
  <c r="E59" i="1"/>
  <c r="E58" i="1" s="1"/>
  <c r="G59" i="1"/>
  <c r="F59" i="1" s="1"/>
  <c r="K59" i="1" s="1"/>
  <c r="H59" i="1"/>
  <c r="H58" i="1" s="1"/>
  <c r="I59" i="1"/>
  <c r="I58" i="1" s="1"/>
  <c r="J59" i="1"/>
  <c r="J58" i="1" s="1"/>
  <c r="F60" i="1"/>
  <c r="K60" i="1" s="1"/>
  <c r="D61" i="1"/>
  <c r="E61" i="1"/>
  <c r="G61" i="1"/>
  <c r="F61" i="1" s="1"/>
  <c r="K61" i="1" s="1"/>
  <c r="H61" i="1"/>
  <c r="I61" i="1"/>
  <c r="J61" i="1"/>
  <c r="F62" i="1"/>
  <c r="K62" i="1"/>
  <c r="F63" i="1"/>
  <c r="K63" i="1" s="1"/>
  <c r="D64" i="1"/>
  <c r="E64" i="1"/>
  <c r="G64" i="1"/>
  <c r="H64" i="1"/>
  <c r="F64" i="1" s="1"/>
  <c r="K64" i="1" s="1"/>
  <c r="I64" i="1"/>
  <c r="J64" i="1"/>
  <c r="F65" i="1"/>
  <c r="K65" i="1" s="1"/>
  <c r="F66" i="1"/>
  <c r="K66" i="1" s="1"/>
  <c r="F67" i="1"/>
  <c r="K67" i="1"/>
  <c r="D69" i="1"/>
  <c r="D68" i="1" s="1"/>
  <c r="E69" i="1"/>
  <c r="E68" i="1" s="1"/>
  <c r="G69" i="1"/>
  <c r="G68" i="1" s="1"/>
  <c r="H69" i="1"/>
  <c r="H68" i="1" s="1"/>
  <c r="I69" i="1"/>
  <c r="I68" i="1" s="1"/>
  <c r="J69" i="1"/>
  <c r="J68" i="1" s="1"/>
  <c r="F70" i="1"/>
  <c r="K70" i="1" s="1"/>
  <c r="D73" i="1"/>
  <c r="D72" i="1" s="1"/>
  <c r="D71" i="1" s="1"/>
  <c r="E73" i="1"/>
  <c r="E72" i="1" s="1"/>
  <c r="E71" i="1" s="1"/>
  <c r="G73" i="1"/>
  <c r="G72" i="1" s="1"/>
  <c r="H73" i="1"/>
  <c r="F73" i="1" s="1"/>
  <c r="K73" i="1" s="1"/>
  <c r="I73" i="1"/>
  <c r="I72" i="1" s="1"/>
  <c r="I71" i="1" s="1"/>
  <c r="J73" i="1"/>
  <c r="J72" i="1" s="1"/>
  <c r="J71" i="1" s="1"/>
  <c r="F74" i="1"/>
  <c r="K74" i="1" s="1"/>
  <c r="F75" i="1"/>
  <c r="K75" i="1" s="1"/>
  <c r="D76" i="1"/>
  <c r="E76" i="1"/>
  <c r="G76" i="1"/>
  <c r="H76" i="1"/>
  <c r="F76" i="1" s="1"/>
  <c r="K76" i="1" s="1"/>
  <c r="I76" i="1"/>
  <c r="J76" i="1"/>
  <c r="F77" i="1"/>
  <c r="K77" i="1"/>
  <c r="F78" i="1"/>
  <c r="K78" i="1" s="1"/>
  <c r="D80" i="1"/>
  <c r="D79" i="1" s="1"/>
  <c r="E80" i="1"/>
  <c r="E79" i="1" s="1"/>
  <c r="G80" i="1"/>
  <c r="G79" i="1" s="1"/>
  <c r="H80" i="1"/>
  <c r="H79" i="1" s="1"/>
  <c r="I80" i="1"/>
  <c r="I79" i="1" s="1"/>
  <c r="J80" i="1"/>
  <c r="J79" i="1" s="1"/>
  <c r="F81" i="1"/>
  <c r="K81" i="1" s="1"/>
  <c r="F82" i="1"/>
  <c r="K82" i="1" s="1"/>
  <c r="F68" i="1" l="1"/>
  <c r="K68" i="1" s="1"/>
  <c r="J53" i="1"/>
  <c r="D34" i="1"/>
  <c r="G71" i="1"/>
  <c r="F71" i="1" s="1"/>
  <c r="K71" i="1" s="1"/>
  <c r="I53" i="1"/>
  <c r="I48" i="1" s="1"/>
  <c r="E48" i="1"/>
  <c r="J34" i="1"/>
  <c r="J15" i="1" s="1"/>
  <c r="J14" i="1" s="1"/>
  <c r="F24" i="1"/>
  <c r="K24" i="1" s="1"/>
  <c r="G23" i="1"/>
  <c r="F23" i="1" s="1"/>
  <c r="K23" i="1" s="1"/>
  <c r="E15" i="1"/>
  <c r="J48" i="1"/>
  <c r="E53" i="1"/>
  <c r="D48" i="1"/>
  <c r="I34" i="1"/>
  <c r="I15" i="1" s="1"/>
  <c r="I14" i="1" s="1"/>
  <c r="D15" i="1"/>
  <c r="D14" i="1" s="1"/>
  <c r="F79" i="1"/>
  <c r="K79" i="1" s="1"/>
  <c r="D53" i="1"/>
  <c r="H45" i="1"/>
  <c r="F45" i="1" s="1"/>
  <c r="K45" i="1" s="1"/>
  <c r="H39" i="1"/>
  <c r="H34" i="1" s="1"/>
  <c r="F34" i="1" s="1"/>
  <c r="K34" i="1" s="1"/>
  <c r="F35" i="1"/>
  <c r="K35" i="1" s="1"/>
  <c r="G58" i="1"/>
  <c r="F58" i="1" s="1"/>
  <c r="K58" i="1" s="1"/>
  <c r="G17" i="1"/>
  <c r="G50" i="1"/>
  <c r="F69" i="1"/>
  <c r="K69" i="1" s="1"/>
  <c r="H53" i="1"/>
  <c r="H48" i="1" s="1"/>
  <c r="H24" i="1"/>
  <c r="H23" i="1" s="1"/>
  <c r="H15" i="1" s="1"/>
  <c r="H14" i="1" s="1"/>
  <c r="H72" i="1"/>
  <c r="H71" i="1" s="1"/>
  <c r="F80" i="1"/>
  <c r="K80" i="1" s="1"/>
  <c r="I12" i="1" l="1"/>
  <c r="I13" i="1"/>
  <c r="H13" i="1"/>
  <c r="H12" i="1"/>
  <c r="J12" i="1"/>
  <c r="J13" i="1"/>
  <c r="D12" i="1"/>
  <c r="D13" i="1"/>
  <c r="G49" i="1"/>
  <c r="F50" i="1"/>
  <c r="K50" i="1" s="1"/>
  <c r="F72" i="1"/>
  <c r="K72" i="1" s="1"/>
  <c r="F39" i="1"/>
  <c r="K39" i="1" s="1"/>
  <c r="G53" i="1"/>
  <c r="F53" i="1" s="1"/>
  <c r="K53" i="1" s="1"/>
  <c r="F17" i="1"/>
  <c r="K17" i="1" s="1"/>
  <c r="G16" i="1"/>
  <c r="E14" i="1"/>
  <c r="E12" i="1" l="1"/>
  <c r="E13" i="1"/>
  <c r="F16" i="1"/>
  <c r="K16" i="1" s="1"/>
  <c r="G15" i="1"/>
  <c r="F49" i="1"/>
  <c r="K49" i="1" s="1"/>
  <c r="G48" i="1"/>
  <c r="F48" i="1" s="1"/>
  <c r="K48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<sst xmlns="http://schemas.openxmlformats.org/spreadsheetml/2006/main" count="241" uniqueCount="240">
  <si>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</si>
  <si>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</si>
  <si>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</si>
  <si>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</si>
  <si>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</si>
  <si>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</si>
  <si>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</si>
  <si>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</si>
  <si>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</si>
  <si>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</si>
  <si>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</si>
  <si>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</si>
  <si>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</si>
  <si>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</si>
  <si>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</si>
  <si>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</si>
  <si>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</si>
  <si>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</si>
  <si>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</si>
  <si>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</si>
  <si>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</si>
  <si>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</si>
  <si>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</si>
  <si>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</si>
  <si>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</si>
  <si>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</si>
  <si>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</si>
  <si>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</si>
  <si>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</si>
  <si>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</si>
  <si>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</si>
  <si>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</si>
  <si>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</si>
  <si>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</si>
  <si>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</si>
  <si>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</si>
  <si>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</si>
  <si>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</si>
  <si>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</si>
  <si>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</si>
  <si>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</si>
  <si>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</si>
  <si>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</si>
  <si>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</si>
  <si>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</si>
  <si>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</si>
  <si>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</si>
  <si>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</si>
  <si>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</si>
  <si>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</si>
  <si>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</si>
  <si>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</si>
  <si>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</si>
  <si>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</si>
  <si>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</si>
  <si>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</si>
  <si>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</si>
  <si>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</si>
  <si>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</si>
  <si>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</si>
  <si>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</si>
  <si>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</si>
  <si>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</si>
  <si>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</si>
  <si>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</si>
  <si>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</si>
  <si>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</si>
  <si>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</si>
  <si>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</si>
  <si>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</si>
  <si>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</si>
  <si>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</si>
  <si>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</si>
  <si>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</si>
  <si>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</si>
  <si>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</si>
  <si>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</si>
  <si>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</si>
  <si>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</si>
  <si>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</si>
  <si>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</si>
  <si>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</si>
  <si>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</si>
  <si>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</si>
  <si>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</si>
  <si>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</si>
  <si>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</si>
  <si>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</si>
  <si>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</si>
  <si>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</si>
  <si>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</si>
  <si>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</si>
  <si>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</si>
  <si>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</si>
  <si>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</si>
  <si>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</si>
  <si>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</si>
  <si>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</si>
  <si>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</si>
  <si>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</si>
  <si>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</si>
  <si>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</si>
  <si>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</si>
  <si>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</si>
  <si>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</si>
  <si>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</si>
  <si>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</si>
  <si>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</si>
  <si>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</si>
  <si>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</si>
  <si>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</si>
  <si>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</si>
  <si>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</si>
  <si>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</si>
  <si>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</si>
  <si>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</si>
  <si>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</si>
  <si>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</si>
  <si>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</si>
  <si>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</si>
  <si>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</si>
  <si>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</si>
  <si>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</si>
  <si>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</si>
  <si>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</si>
  <si>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</si>
  <si>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</si>
  <si>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</si>
  <si>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</si>
  <si>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</si>
  <si>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</si>
  <si>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</si>
  <si>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</si>
  <si>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</si>
  <si>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</si>
  <si>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</si>
  <si>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</si>
  <si>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</si>
  <si>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</si>
  <si>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</si>
  <si>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</si>
  <si>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</si>
  <si>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</si>
  <si>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</si>
  <si>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</si>
  <si>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</si>
  <si>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</si>
  <si>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</si>
  <si>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</si>
  <si>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</si>
  <si>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</si>
  <si>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</si>
  <si>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</si>
  <si>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</si>
  <si>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</si>
  <si>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</si>
  <si>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</si>
  <si>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</si>
  <si>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</si>
  <si>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</si>
  <si>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</si>
  <si>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</si>
  <si>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</si>
  <si>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</si>
  <si>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</si>
  <si>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</si>
  <si>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</si>
  <si>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</si>
  <si>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</si>
  <si>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87</t>
  </si>
  <si>
    <t>Diverse venituri (cod 36.02.01+36.02.05+36.02.06+36.02.07+36.02.11+36.02.50)</t>
  </si>
  <si>
    <t>36.02</t>
  </si>
  <si>
    <t>91</t>
  </si>
  <si>
    <t>Taxe speciale</t>
  </si>
  <si>
    <t>36.02.06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</si>
  <si>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</si>
  <si>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</si>
  <si>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</si>
  <si>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</si>
  <si>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</si>
  <si>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</si>
  <si>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</si>
  <si>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</si>
  <si>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</si>
  <si>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</si>
  <si>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</si>
  <si>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</si>
  <si>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</si>
  <si>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</si>
  <si>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</si>
  <si>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</si>
  <si>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</si>
  <si>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</si>
  <si>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</si>
  <si>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</si>
  <si>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</si>
  <si>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</si>
  <si>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</si>
  <si>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</si>
  <si>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</si>
  <si>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</si>
  <si>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</si>
  <si>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</si>
  <si>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</si>
  <si>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</si>
  <si>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</si>
  <si>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</si>
  <si>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</si>
  <si>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</si>
  <si>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</si>
  <si>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</si>
  <si>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</si>
  <si>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</si>
  <si>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</si>
  <si>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</si>
  <si>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</si>
  <si>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</si>
  <si>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</si>
  <si>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</si>
  <si>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</si>
  <si>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</si>
  <si>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</si>
  <si>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</si>
  <si>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279</t>
  </si>
  <si>
    <t>Sume primite de la UE/alti donatori in contul platilor efectuate si prefinantari aferente cadrului financiar 2014-2020</t>
  </si>
  <si>
    <t>48.02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</si>
  <si>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</si>
  <si>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</si>
  <si>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</si>
  <si>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</si>
  <si>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</si>
  <si>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</si>
  <si>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295</t>
  </si>
  <si>
    <t xml:space="preserve">  Prefinantare</t>
  </si>
  <si>
    <t>48.02.04.03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</si>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</sst>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D14+D68+D71+D79</f>
        <v>4416564</v>
      </c>
      <c r="E12" s="11">
        <f>E14+E68+E71+E79</f>
        <v>3774564</v>
      </c>
      <c r="F12" s="11">
        <f>G12+H12</f>
        <v>4735630</v>
      </c>
      <c r="G12" s="11">
        <f>G14+G68+G71+G79</f>
        <v>1261796</v>
      </c>
      <c r="H12" s="11">
        <f>H14+H68+H71+H79</f>
        <v>3473834</v>
      </c>
      <c r="I12" s="11">
        <f>I14+I68+I71+I79</f>
        <v>3301606</v>
      </c>
      <c r="J12" s="11">
        <f>J14+J68+J71+J79</f>
        <v>0</v>
      </c>
      <c r="K12" s="11">
        <f>F12-I12-J12</f>
        <v>1434024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D14-D35-D64+D68</f>
        <v>900000</v>
      </c>
      <c r="E13" s="11">
        <f>E14-E35-E64+E68</f>
        <v>737000</v>
      </c>
      <c r="F13" s="11">
        <f>G13+H13</f>
        <v>2028121</v>
      </c>
      <c r="G13" s="11">
        <f>G14-G35-G64+G68</f>
        <v>1261796</v>
      </c>
      <c r="H13" s="11">
        <f>H14-H35-H64+H68</f>
        <v>766325</v>
      </c>
      <c r="I13" s="11">
        <f>I14-I35-I64+I68</f>
        <v>594097</v>
      </c>
      <c r="J13" s="11">
        <f>J14-J35-J64+J68</f>
        <v>0</v>
      </c>
      <c r="K13" s="11">
        <f>F13-I13-J13</f>
        <v>1434024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D15+D48</f>
        <v>2910842</v>
      </c>
      <c r="E14" s="11">
        <f>E15+E48</f>
        <v>2303842</v>
      </c>
      <c r="F14" s="11">
        <f>G14+H14</f>
        <v>3654371</v>
      </c>
      <c r="G14" s="11">
        <f>G15+G48</f>
        <v>1261796</v>
      </c>
      <c r="H14" s="11">
        <f>H15+H48</f>
        <v>2392575</v>
      </c>
      <c r="I14" s="11">
        <f>I15+I48</f>
        <v>2220347</v>
      </c>
      <c r="J14" s="11">
        <f>J15+J48</f>
        <v>0</v>
      </c>
      <c r="K14" s="11">
        <f>F14-I14-J14</f>
        <v>1434024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D16+D23+D34+D45</f>
        <v>2703800</v>
      </c>
      <c r="E15" s="11">
        <f>E16+E23+E34+E45</f>
        <v>2118300</v>
      </c>
      <c r="F15" s="11">
        <f>G15+H15</f>
        <v>3169688</v>
      </c>
      <c r="G15" s="11">
        <f>G16+G23+G34+G45</f>
        <v>886810</v>
      </c>
      <c r="H15" s="11">
        <f>H16+H23+H34+H45</f>
        <v>2282878</v>
      </c>
      <c r="I15" s="11">
        <f>I16+I23+I34+I45</f>
        <v>2095897</v>
      </c>
      <c r="J15" s="11">
        <f>J16+J23+J34+J45</f>
        <v>0</v>
      </c>
      <c r="K15" s="11">
        <f>F15-I15-J15</f>
        <v>1073791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202000</v>
      </c>
      <c r="E16" s="11">
        <f>+E17</f>
        <v>200600</v>
      </c>
      <c r="F16" s="11">
        <f>G16+H16</f>
        <v>189380</v>
      </c>
      <c r="G16" s="11">
        <f>+G17</f>
        <v>0</v>
      </c>
      <c r="H16" s="11">
        <f>+H17</f>
        <v>189380</v>
      </c>
      <c r="I16" s="11">
        <f>+I17</f>
        <v>189380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202000</v>
      </c>
      <c r="E17" s="11">
        <f>E18+E20</f>
        <v>200600</v>
      </c>
      <c r="F17" s="11">
        <f>G17+H17</f>
        <v>189380</v>
      </c>
      <c r="G17" s="11">
        <f>G18+G20</f>
        <v>0</v>
      </c>
      <c r="H17" s="11">
        <f>H18+H20</f>
        <v>189380</v>
      </c>
      <c r="I17" s="11">
        <f>I18+I20</f>
        <v>189380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3000</v>
      </c>
      <c r="E18" s="11">
        <f>+E19</f>
        <v>2400</v>
      </c>
      <c r="F18" s="11">
        <f>G18+H18</f>
        <v>3420</v>
      </c>
      <c r="G18" s="11">
        <f>+G19</f>
        <v>0</v>
      </c>
      <c r="H18" s="11">
        <f>+H19</f>
        <v>3420</v>
      </c>
      <c r="I18" s="11">
        <f>+I19</f>
        <v>3420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3000</v>
      </c>
      <c r="E19" s="11">
        <v>2400</v>
      </c>
      <c r="F19" s="11">
        <f>G19+H19</f>
        <v>3420</v>
      </c>
      <c r="G19" s="11">
        <v>0</v>
      </c>
      <c r="H19" s="11">
        <v>3420</v>
      </c>
      <c r="I19" s="11">
        <v>3420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199000</v>
      </c>
      <c r="E20" s="11">
        <f>E21+E22</f>
        <v>198200</v>
      </c>
      <c r="F20" s="11">
        <f>G20+H20</f>
        <v>185960</v>
      </c>
      <c r="G20" s="11">
        <f>G21+G22</f>
        <v>0</v>
      </c>
      <c r="H20" s="11">
        <f>H21+H22</f>
        <v>185960</v>
      </c>
      <c r="I20" s="11">
        <f>I21+I22</f>
        <v>185960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123000</v>
      </c>
      <c r="E21" s="11">
        <v>107000</v>
      </c>
      <c r="F21" s="11">
        <f>G21+H21</f>
        <v>102513</v>
      </c>
      <c r="G21" s="11">
        <v>0</v>
      </c>
      <c r="H21" s="11">
        <v>102513</v>
      </c>
      <c r="I21" s="11">
        <v>102513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76000</v>
      </c>
      <c r="E22" s="11">
        <v>91200</v>
      </c>
      <c r="F22" s="11">
        <f>G22+H22</f>
        <v>83447</v>
      </c>
      <c r="G22" s="11">
        <v>0</v>
      </c>
      <c r="H22" s="11">
        <v>83447</v>
      </c>
      <c r="I22" s="11">
        <v>83447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395100</v>
      </c>
      <c r="E23" s="11">
        <f>E24</f>
        <v>264100</v>
      </c>
      <c r="F23" s="11">
        <f>G23+H23</f>
        <v>1287809</v>
      </c>
      <c r="G23" s="11">
        <f>G24</f>
        <v>866648</v>
      </c>
      <c r="H23" s="11">
        <f>H24</f>
        <v>421161</v>
      </c>
      <c r="I23" s="11">
        <f>I24</f>
        <v>249095</v>
      </c>
      <c r="J23" s="11">
        <f>J24</f>
        <v>0</v>
      </c>
      <c r="K23" s="11">
        <f>F23-I23-J23</f>
        <v>1038714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395100</v>
      </c>
      <c r="E24" s="11">
        <f>E25+E28+E32+E33</f>
        <v>264100</v>
      </c>
      <c r="F24" s="11">
        <f>G24+H24</f>
        <v>1287809</v>
      </c>
      <c r="G24" s="11">
        <f>G25+G28+G32+G33</f>
        <v>866648</v>
      </c>
      <c r="H24" s="11">
        <f>H25+H28+H32+H33</f>
        <v>421161</v>
      </c>
      <c r="I24" s="11">
        <f>I25+I28+I32+I33</f>
        <v>249095</v>
      </c>
      <c r="J24" s="11">
        <f>J25+J28+J32+J33</f>
        <v>0</v>
      </c>
      <c r="K24" s="11">
        <f>F24-I24-J24</f>
        <v>1038714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126000</v>
      </c>
      <c r="E25" s="11">
        <f>E26+E27</f>
        <v>52000</v>
      </c>
      <c r="F25" s="11">
        <f>G25+H25</f>
        <v>487340</v>
      </c>
      <c r="G25" s="11">
        <f>G26+G27</f>
        <v>290768</v>
      </c>
      <c r="H25" s="11">
        <f>H26+H27</f>
        <v>196572</v>
      </c>
      <c r="I25" s="11">
        <f>I26+I27</f>
        <v>47404</v>
      </c>
      <c r="J25" s="11">
        <f>J26+J27</f>
        <v>0</v>
      </c>
      <c r="K25" s="11">
        <f>F25-I25-J25</f>
        <v>439936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23000</v>
      </c>
      <c r="F26" s="11">
        <f>G26+H26</f>
        <v>52758</v>
      </c>
      <c r="G26" s="11">
        <v>25584</v>
      </c>
      <c r="H26" s="11">
        <v>27174</v>
      </c>
      <c r="I26" s="11">
        <v>21246</v>
      </c>
      <c r="J26" s="11">
        <v>0</v>
      </c>
      <c r="K26" s="11">
        <f>F26-I26-J26</f>
        <v>31512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96000</v>
      </c>
      <c r="E27" s="11">
        <v>29000</v>
      </c>
      <c r="F27" s="11">
        <f>G27+H27</f>
        <v>434582</v>
      </c>
      <c r="G27" s="11">
        <v>265184</v>
      </c>
      <c r="H27" s="11">
        <v>169398</v>
      </c>
      <c r="I27" s="11">
        <v>26158</v>
      </c>
      <c r="J27" s="11">
        <v>0</v>
      </c>
      <c r="K27" s="11">
        <f>F27-I27-J27</f>
        <v>408424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266000</v>
      </c>
      <c r="E28" s="11">
        <f>E29+E30+E31</f>
        <v>210000</v>
      </c>
      <c r="F28" s="11">
        <f>G28+H28</f>
        <v>797410</v>
      </c>
      <c r="G28" s="11">
        <f>G29+G30+G31</f>
        <v>575880</v>
      </c>
      <c r="H28" s="11">
        <f>H29+H30+H31</f>
        <v>221530</v>
      </c>
      <c r="I28" s="11">
        <f>I29+I30+I31</f>
        <v>198632</v>
      </c>
      <c r="J28" s="11">
        <f>J29+J30+J31</f>
        <v>0</v>
      </c>
      <c r="K28" s="11">
        <f>F28-I28-J28</f>
        <v>598778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64000</v>
      </c>
      <c r="E29" s="11">
        <v>48000</v>
      </c>
      <c r="F29" s="11">
        <f>G29+H29</f>
        <v>124655</v>
      </c>
      <c r="G29" s="11">
        <v>75494</v>
      </c>
      <c r="H29" s="11">
        <v>49161</v>
      </c>
      <c r="I29" s="11">
        <v>41581</v>
      </c>
      <c r="J29" s="11">
        <v>0</v>
      </c>
      <c r="K29" s="11">
        <f>F29-I29-J29</f>
        <v>83074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18672</v>
      </c>
      <c r="G30" s="11">
        <v>12909</v>
      </c>
      <c r="H30" s="11">
        <v>5763</v>
      </c>
      <c r="I30" s="11">
        <v>3403</v>
      </c>
      <c r="J30" s="11">
        <v>0</v>
      </c>
      <c r="K30" s="11">
        <f>F30-I30-J30</f>
        <v>15269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200000</v>
      </c>
      <c r="E31" s="11">
        <v>160000</v>
      </c>
      <c r="F31" s="11">
        <f>G31+H31</f>
        <v>654083</v>
      </c>
      <c r="G31" s="11">
        <v>487477</v>
      </c>
      <c r="H31" s="11">
        <v>166606</v>
      </c>
      <c r="I31" s="11">
        <v>153648</v>
      </c>
      <c r="J31" s="11">
        <v>0</v>
      </c>
      <c r="K31" s="11">
        <f>F31-I31-J31</f>
        <v>500435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3100</v>
      </c>
      <c r="E32" s="11">
        <v>2100</v>
      </c>
      <c r="F32" s="11">
        <f>G32+H32</f>
        <v>3047</v>
      </c>
      <c r="G32" s="11">
        <v>0</v>
      </c>
      <c r="H32" s="11">
        <v>3047</v>
      </c>
      <c r="I32" s="11">
        <v>3047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12</v>
      </c>
      <c r="G33" s="11">
        <v>0</v>
      </c>
      <c r="H33" s="11">
        <v>12</v>
      </c>
      <c r="I33" s="11">
        <v>12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2088700</v>
      </c>
      <c r="E34" s="11">
        <f>E35+E39</f>
        <v>1637600</v>
      </c>
      <c r="F34" s="11">
        <f>G34+H34</f>
        <v>1676879</v>
      </c>
      <c r="G34" s="11">
        <f>G35+G39</f>
        <v>19834</v>
      </c>
      <c r="H34" s="11">
        <f>H35+H39</f>
        <v>1657045</v>
      </c>
      <c r="I34" s="11">
        <f>I35+I39</f>
        <v>1642189</v>
      </c>
      <c r="J34" s="11">
        <f>J35+J39</f>
        <v>0</v>
      </c>
      <c r="K34" s="11">
        <f>F34-I34-J34</f>
        <v>34690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2051000</v>
      </c>
      <c r="E35" s="11">
        <f>+E36+E37+E38</f>
        <v>1607000</v>
      </c>
      <c r="F35" s="11">
        <f>G35+H35</f>
        <v>1607000</v>
      </c>
      <c r="G35" s="11">
        <f>+G36+G37+G38</f>
        <v>0</v>
      </c>
      <c r="H35" s="11">
        <f>+H36+H37+H38</f>
        <v>1607000</v>
      </c>
      <c r="I35" s="11">
        <f>+I36+I37+I38</f>
        <v>1607000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592000</v>
      </c>
      <c r="E36" s="11">
        <v>470000</v>
      </c>
      <c r="F36" s="11">
        <f>G36+H36</f>
        <v>470000</v>
      </c>
      <c r="G36" s="11">
        <v>0</v>
      </c>
      <c r="H36" s="11">
        <v>470000</v>
      </c>
      <c r="I36" s="11">
        <v>470000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50000</v>
      </c>
      <c r="E37" s="11">
        <v>43000</v>
      </c>
      <c r="F37" s="11">
        <f>G37+H37</f>
        <v>43000</v>
      </c>
      <c r="G37" s="11">
        <v>0</v>
      </c>
      <c r="H37" s="11">
        <v>43000</v>
      </c>
      <c r="I37" s="11">
        <v>43000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1409000</v>
      </c>
      <c r="E38" s="11">
        <v>1094000</v>
      </c>
      <c r="F38" s="11">
        <f>G38+H38</f>
        <v>1094000</v>
      </c>
      <c r="G38" s="11">
        <v>0</v>
      </c>
      <c r="H38" s="11">
        <v>1094000</v>
      </c>
      <c r="I38" s="11">
        <v>1094000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37700</v>
      </c>
      <c r="E39" s="11">
        <f>E40+E43+E44</f>
        <v>30600</v>
      </c>
      <c r="F39" s="11">
        <f>G39+H39</f>
        <v>69879</v>
      </c>
      <c r="G39" s="11">
        <f>G40+G43+G44</f>
        <v>19834</v>
      </c>
      <c r="H39" s="11">
        <f>H40+H43+H44</f>
        <v>50045</v>
      </c>
      <c r="I39" s="11">
        <f>I40+I43+I44</f>
        <v>35189</v>
      </c>
      <c r="J39" s="11">
        <f>J40+J43+J44</f>
        <v>0</v>
      </c>
      <c r="K39" s="11">
        <f>F39-I39-J39</f>
        <v>34690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37000</v>
      </c>
      <c r="E40" s="11">
        <f>E41+E42</f>
        <v>30000</v>
      </c>
      <c r="F40" s="11">
        <f>G40+H40</f>
        <v>69414</v>
      </c>
      <c r="G40" s="11">
        <f>G41+G42</f>
        <v>19713</v>
      </c>
      <c r="H40" s="11">
        <f>H41+H42</f>
        <v>49701</v>
      </c>
      <c r="I40" s="11">
        <f>I41+I42</f>
        <v>34998</v>
      </c>
      <c r="J40" s="11">
        <f>J41+J42</f>
        <v>0</v>
      </c>
      <c r="K40" s="11">
        <f>F40-I40-J40</f>
        <v>34416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36000</v>
      </c>
      <c r="E41" s="11">
        <v>29000</v>
      </c>
      <c r="F41" s="11">
        <f>G41+H41</f>
        <v>60924</v>
      </c>
      <c r="G41" s="11">
        <v>15943</v>
      </c>
      <c r="H41" s="11">
        <v>44981</v>
      </c>
      <c r="I41" s="11">
        <v>30885</v>
      </c>
      <c r="J41" s="11">
        <v>0</v>
      </c>
      <c r="K41" s="11">
        <f>F41-I41-J41</f>
        <v>30039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8490</v>
      </c>
      <c r="G42" s="11">
        <v>3770</v>
      </c>
      <c r="H42" s="11">
        <v>4720</v>
      </c>
      <c r="I42" s="11">
        <v>4113</v>
      </c>
      <c r="J42" s="11">
        <v>0</v>
      </c>
      <c r="K42" s="11">
        <f>F42-I42-J42</f>
        <v>4377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200</v>
      </c>
      <c r="E43" s="11">
        <v>200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500</v>
      </c>
      <c r="E44" s="11">
        <v>400</v>
      </c>
      <c r="F44" s="11">
        <f>G44+H44</f>
        <v>465</v>
      </c>
      <c r="G44" s="11">
        <v>121</v>
      </c>
      <c r="H44" s="11">
        <v>344</v>
      </c>
      <c r="I44" s="11">
        <v>191</v>
      </c>
      <c r="J44" s="11">
        <v>0</v>
      </c>
      <c r="K44" s="11">
        <f>F44-I44-J44</f>
        <v>274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18000</v>
      </c>
      <c r="E45" s="11">
        <f>E46</f>
        <v>16000</v>
      </c>
      <c r="F45" s="11">
        <f>G45+H45</f>
        <v>15620</v>
      </c>
      <c r="G45" s="11">
        <f>G46</f>
        <v>328</v>
      </c>
      <c r="H45" s="11">
        <f>H46</f>
        <v>15292</v>
      </c>
      <c r="I45" s="11">
        <f>I46</f>
        <v>15233</v>
      </c>
      <c r="J45" s="11">
        <f>J46</f>
        <v>0</v>
      </c>
      <c r="K45" s="11">
        <f>F45-I45-J45</f>
        <v>387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18000</v>
      </c>
      <c r="E46" s="11">
        <f>E47</f>
        <v>16000</v>
      </c>
      <c r="F46" s="11">
        <f>G46+H46</f>
        <v>15620</v>
      </c>
      <c r="G46" s="11">
        <f>G47</f>
        <v>328</v>
      </c>
      <c r="H46" s="11">
        <f>H47</f>
        <v>15292</v>
      </c>
      <c r="I46" s="11">
        <f>I47</f>
        <v>15233</v>
      </c>
      <c r="J46" s="11">
        <f>J47</f>
        <v>0</v>
      </c>
      <c r="K46" s="11">
        <f>F46-I46-J46</f>
        <v>387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18000</v>
      </c>
      <c r="E47" s="11">
        <v>16000</v>
      </c>
      <c r="F47" s="11">
        <f>G47+H47</f>
        <v>15620</v>
      </c>
      <c r="G47" s="11">
        <v>328</v>
      </c>
      <c r="H47" s="11">
        <v>15292</v>
      </c>
      <c r="I47" s="11">
        <v>15233</v>
      </c>
      <c r="J47" s="11">
        <v>0</v>
      </c>
      <c r="K47" s="11">
        <f>F47-I47-J47</f>
        <v>387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D49+D53</f>
        <v>207042</v>
      </c>
      <c r="E48" s="11">
        <f>E49+E53</f>
        <v>185542</v>
      </c>
      <c r="F48" s="11">
        <f>G48+H48</f>
        <v>484683</v>
      </c>
      <c r="G48" s="11">
        <f>G49+G53</f>
        <v>374986</v>
      </c>
      <c r="H48" s="11">
        <f>H49+H53</f>
        <v>109697</v>
      </c>
      <c r="I48" s="11">
        <f>I49+I53</f>
        <v>124450</v>
      </c>
      <c r="J48" s="11">
        <f>J49+J53</f>
        <v>0</v>
      </c>
      <c r="K48" s="11">
        <f>F48-I48-J48</f>
        <v>360233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24042</v>
      </c>
      <c r="E49" s="11">
        <f>E50</f>
        <v>18042</v>
      </c>
      <c r="F49" s="11">
        <f>G49+H49</f>
        <v>25415</v>
      </c>
      <c r="G49" s="11">
        <f>G50</f>
        <v>3856</v>
      </c>
      <c r="H49" s="11">
        <f>H50</f>
        <v>21559</v>
      </c>
      <c r="I49" s="11">
        <f>I50</f>
        <v>10451</v>
      </c>
      <c r="J49" s="11">
        <f>J50</f>
        <v>0</v>
      </c>
      <c r="K49" s="11">
        <f>F49-I49-J49</f>
        <v>14964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24042</v>
      </c>
      <c r="E50" s="11">
        <f>+E51</f>
        <v>18042</v>
      </c>
      <c r="F50" s="11">
        <f>G50+H50</f>
        <v>25415</v>
      </c>
      <c r="G50" s="11">
        <f>+G51</f>
        <v>3856</v>
      </c>
      <c r="H50" s="11">
        <f>+H51</f>
        <v>21559</v>
      </c>
      <c r="I50" s="11">
        <f>+I51</f>
        <v>10451</v>
      </c>
      <c r="J50" s="11">
        <f>+J51</f>
        <v>0</v>
      </c>
      <c r="K50" s="11">
        <f>F50-I50-J50</f>
        <v>14964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D52</f>
        <v>24042</v>
      </c>
      <c r="E51" s="11">
        <f>E52</f>
        <v>18042</v>
      </c>
      <c r="F51" s="11">
        <f>G51+H51</f>
        <v>25415</v>
      </c>
      <c r="G51" s="11">
        <f>G52</f>
        <v>3856</v>
      </c>
      <c r="H51" s="11">
        <f>H52</f>
        <v>21559</v>
      </c>
      <c r="I51" s="11">
        <f>I52</f>
        <v>10451</v>
      </c>
      <c r="J51" s="11">
        <f>J52</f>
        <v>0</v>
      </c>
      <c r="K51" s="11">
        <f>F51-I51-J51</f>
        <v>14964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24042</v>
      </c>
      <c r="E52" s="11">
        <v>18042</v>
      </c>
      <c r="F52" s="11">
        <f>G52+H52</f>
        <v>25415</v>
      </c>
      <c r="G52" s="11">
        <v>3856</v>
      </c>
      <c r="H52" s="11">
        <v>21559</v>
      </c>
      <c r="I52" s="11">
        <v>10451</v>
      </c>
      <c r="J52" s="11">
        <v>0</v>
      </c>
      <c r="K52" s="11">
        <f>F52-I52-J52</f>
        <v>14964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D54+D58+D61+D64</f>
        <v>183000</v>
      </c>
      <c r="E53" s="11">
        <f>E54+E58+E61+E64</f>
        <v>167500</v>
      </c>
      <c r="F53" s="11">
        <f>G53+H53</f>
        <v>459268</v>
      </c>
      <c r="G53" s="11">
        <f>G54+G58+G61+G64</f>
        <v>371130</v>
      </c>
      <c r="H53" s="11">
        <f>H54+H58+H61+H64</f>
        <v>88138</v>
      </c>
      <c r="I53" s="11">
        <f>I54+I58+I61+I64</f>
        <v>113999</v>
      </c>
      <c r="J53" s="11">
        <f>J54+J58+J61+J64</f>
        <v>0</v>
      </c>
      <c r="K53" s="11">
        <f>F53-I53-J53</f>
        <v>345269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D55+D56+D57</f>
        <v>46000</v>
      </c>
      <c r="E54" s="11">
        <f>E55+E56+E57</f>
        <v>35000</v>
      </c>
      <c r="F54" s="11">
        <f>G54+H54</f>
        <v>51413</v>
      </c>
      <c r="G54" s="11">
        <f>G55+G56+G57</f>
        <v>8118</v>
      </c>
      <c r="H54" s="11">
        <f>H55+H56+H57</f>
        <v>43295</v>
      </c>
      <c r="I54" s="11">
        <f>I55+I56+I57</f>
        <v>34183</v>
      </c>
      <c r="J54" s="11">
        <f>J55+J56+J57</f>
        <v>0</v>
      </c>
      <c r="K54" s="11">
        <f>F54-I54-J54</f>
        <v>17230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4000</v>
      </c>
      <c r="E55" s="11">
        <v>3000</v>
      </c>
      <c r="F55" s="11">
        <f>G55+H55</f>
        <v>3847</v>
      </c>
      <c r="G55" s="11">
        <v>552</v>
      </c>
      <c r="H55" s="11">
        <v>3295</v>
      </c>
      <c r="I55" s="11">
        <v>2947</v>
      </c>
      <c r="J55" s="11">
        <v>0</v>
      </c>
      <c r="K55" s="11">
        <f>F55-I55-J55</f>
        <v>900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2351</v>
      </c>
      <c r="G56" s="11">
        <v>2351</v>
      </c>
      <c r="H56" s="11">
        <v>0</v>
      </c>
      <c r="I56" s="11">
        <v>0</v>
      </c>
      <c r="J56" s="11">
        <v>0</v>
      </c>
      <c r="K56" s="11">
        <f>F56-I56-J56</f>
        <v>2351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42000</v>
      </c>
      <c r="E57" s="11">
        <v>32000</v>
      </c>
      <c r="F57" s="11">
        <f>G57+H57</f>
        <v>45215</v>
      </c>
      <c r="G57" s="11">
        <v>5215</v>
      </c>
      <c r="H57" s="11">
        <v>40000</v>
      </c>
      <c r="I57" s="11">
        <v>31236</v>
      </c>
      <c r="J57" s="11">
        <v>0</v>
      </c>
      <c r="K57" s="11">
        <f>F57-I57-J57</f>
        <v>13979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110000</v>
      </c>
      <c r="E58" s="11">
        <f>E59</f>
        <v>107000</v>
      </c>
      <c r="F58" s="11">
        <f>G58+H58</f>
        <v>383006</v>
      </c>
      <c r="G58" s="11">
        <f>G59</f>
        <v>363006</v>
      </c>
      <c r="H58" s="11">
        <f>H59</f>
        <v>20000</v>
      </c>
      <c r="I58" s="11">
        <f>I59</f>
        <v>57824</v>
      </c>
      <c r="J58" s="11">
        <f>J59</f>
        <v>0</v>
      </c>
      <c r="K58" s="11">
        <f>F58-I58-J58</f>
        <v>325182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110000</v>
      </c>
      <c r="E59" s="11">
        <f>E60</f>
        <v>107000</v>
      </c>
      <c r="F59" s="11">
        <f>G59+H59</f>
        <v>383006</v>
      </c>
      <c r="G59" s="11">
        <f>G60</f>
        <v>363006</v>
      </c>
      <c r="H59" s="11">
        <f>H60</f>
        <v>20000</v>
      </c>
      <c r="I59" s="11">
        <f>I60</f>
        <v>57824</v>
      </c>
      <c r="J59" s="11">
        <f>J60</f>
        <v>0</v>
      </c>
      <c r="K59" s="11">
        <f>F59-I59-J59</f>
        <v>325182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110000</v>
      </c>
      <c r="E60" s="11">
        <v>107000</v>
      </c>
      <c r="F60" s="11">
        <f>G60+H60</f>
        <v>383006</v>
      </c>
      <c r="G60" s="11">
        <v>363006</v>
      </c>
      <c r="H60" s="11">
        <v>20000</v>
      </c>
      <c r="I60" s="11">
        <v>57824</v>
      </c>
      <c r="J60" s="11">
        <v>0</v>
      </c>
      <c r="K60" s="11">
        <f>F60-I60-J60</f>
        <v>325182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f>+D62+D63</f>
        <v>7000</v>
      </c>
      <c r="E61" s="11">
        <f>+E62+E63</f>
        <v>5500</v>
      </c>
      <c r="F61" s="11">
        <f>G61+H61</f>
        <v>5599</v>
      </c>
      <c r="G61" s="11">
        <f>+G62+G63</f>
        <v>6</v>
      </c>
      <c r="H61" s="11">
        <f>+H62+H63</f>
        <v>5593</v>
      </c>
      <c r="I61" s="11">
        <f>+I62+I63</f>
        <v>2742</v>
      </c>
      <c r="J61" s="11">
        <f>+J62+J63</f>
        <v>0</v>
      </c>
      <c r="K61" s="11">
        <f>F61-I61-J61</f>
        <v>2857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1000</v>
      </c>
      <c r="E62" s="11">
        <v>1000</v>
      </c>
      <c r="F62" s="11">
        <f>G62+H62</f>
        <v>598</v>
      </c>
      <c r="G62" s="11">
        <v>5</v>
      </c>
      <c r="H62" s="11">
        <v>593</v>
      </c>
      <c r="I62" s="11">
        <v>515</v>
      </c>
      <c r="J62" s="11">
        <v>0</v>
      </c>
      <c r="K62" s="11">
        <f>F62-I62-J62</f>
        <v>83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6000</v>
      </c>
      <c r="E63" s="11">
        <v>4500</v>
      </c>
      <c r="F63" s="11">
        <f>G63+H63</f>
        <v>5001</v>
      </c>
      <c r="G63" s="11">
        <v>1</v>
      </c>
      <c r="H63" s="11">
        <v>5000</v>
      </c>
      <c r="I63" s="11">
        <v>2227</v>
      </c>
      <c r="J63" s="11">
        <v>0</v>
      </c>
      <c r="K63" s="11">
        <f>F63-I63-J63</f>
        <v>2774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D65+D66+D67</f>
        <v>20000</v>
      </c>
      <c r="E64" s="11">
        <f>E65+E66+E67</f>
        <v>20000</v>
      </c>
      <c r="F64" s="11">
        <f>G64+H64</f>
        <v>19250</v>
      </c>
      <c r="G64" s="11">
        <f>G65+G66+G67</f>
        <v>0</v>
      </c>
      <c r="H64" s="11">
        <f>H65+H66+H67</f>
        <v>19250</v>
      </c>
      <c r="I64" s="11">
        <f>I65+I66+I67</f>
        <v>19250</v>
      </c>
      <c r="J64" s="11">
        <f>J65+J66+J67</f>
        <v>0</v>
      </c>
      <c r="K64" s="11">
        <f>F64-I64-J64</f>
        <v>0</v>
      </c>
    </row>
    <row r="65" spans="1:11" s="6" customFormat="1" x14ac:dyDescent="0.25">
      <c r="A65" s="10" t="s">
        <v>181</v>
      </c>
      <c r="B65" s="10" t="s">
        <v>182</v>
      </c>
      <c r="C65" s="10" t="s">
        <v>183</v>
      </c>
      <c r="D65" s="11">
        <v>20000</v>
      </c>
      <c r="E65" s="11">
        <v>20000</v>
      </c>
      <c r="F65" s="11">
        <f>G65+H65</f>
        <v>19250</v>
      </c>
      <c r="G65" s="11">
        <v>0</v>
      </c>
      <c r="H65" s="11">
        <v>19250</v>
      </c>
      <c r="I65" s="11">
        <v>19250</v>
      </c>
      <c r="J65" s="11">
        <v>0</v>
      </c>
      <c r="K65" s="11">
        <f>F65-I65-J65</f>
        <v>0</v>
      </c>
    </row>
    <row r="66" spans="1:11" s="6" customFormat="1" ht="33" x14ac:dyDescent="0.25">
      <c r="A66" s="10" t="s">
        <v>184</v>
      </c>
      <c r="B66" s="10" t="s">
        <v>185</v>
      </c>
      <c r="C66" s="10" t="s">
        <v>186</v>
      </c>
      <c r="D66" s="11">
        <v>-618747</v>
      </c>
      <c r="E66" s="11">
        <v>-486747</v>
      </c>
      <c r="F66" s="11">
        <f>G66+H66</f>
        <v>-429374</v>
      </c>
      <c r="G66" s="11">
        <v>0</v>
      </c>
      <c r="H66" s="11">
        <v>-429374</v>
      </c>
      <c r="I66" s="11">
        <v>-429374</v>
      </c>
      <c r="J66" s="11">
        <v>0</v>
      </c>
      <c r="K66" s="11">
        <f>F66-I66-J66</f>
        <v>0</v>
      </c>
    </row>
    <row r="67" spans="1:11" s="6" customFormat="1" x14ac:dyDescent="0.25">
      <c r="A67" s="10" t="s">
        <v>187</v>
      </c>
      <c r="B67" s="10" t="s">
        <v>188</v>
      </c>
      <c r="C67" s="10" t="s">
        <v>189</v>
      </c>
      <c r="D67" s="11">
        <v>618747</v>
      </c>
      <c r="E67" s="11">
        <v>486747</v>
      </c>
      <c r="F67" s="11">
        <f>G67+H67</f>
        <v>429374</v>
      </c>
      <c r="G67" s="11">
        <v>0</v>
      </c>
      <c r="H67" s="11">
        <v>429374</v>
      </c>
      <c r="I67" s="11">
        <v>429374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</f>
        <v>60158</v>
      </c>
      <c r="E68" s="11">
        <f>E69</f>
        <v>60158</v>
      </c>
      <c r="F68" s="11">
        <f>G68+H68</f>
        <v>0</v>
      </c>
      <c r="G68" s="11">
        <f>G69</f>
        <v>0</v>
      </c>
      <c r="H68" s="11">
        <f>H69</f>
        <v>0</v>
      </c>
      <c r="I68" s="11">
        <f>I69</f>
        <v>0</v>
      </c>
      <c r="J68" s="11">
        <f>J69</f>
        <v>0</v>
      </c>
      <c r="K68" s="11">
        <f>F68-I68-J68</f>
        <v>0</v>
      </c>
    </row>
    <row r="69" spans="1:11" s="6" customFormat="1" ht="43.5" x14ac:dyDescent="0.25">
      <c r="A69" s="10" t="s">
        <v>193</v>
      </c>
      <c r="B69" s="10" t="s">
        <v>194</v>
      </c>
      <c r="C69" s="10" t="s">
        <v>195</v>
      </c>
      <c r="D69" s="11">
        <f>+D70</f>
        <v>60158</v>
      </c>
      <c r="E69" s="11">
        <f>+E70</f>
        <v>60158</v>
      </c>
      <c r="F69" s="11">
        <f>G69+H69</f>
        <v>0</v>
      </c>
      <c r="G69" s="11">
        <f>+G70</f>
        <v>0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0</v>
      </c>
    </row>
    <row r="70" spans="1:11" s="6" customFormat="1" ht="33" x14ac:dyDescent="0.25">
      <c r="A70" s="10" t="s">
        <v>196</v>
      </c>
      <c r="B70" s="10" t="s">
        <v>197</v>
      </c>
      <c r="C70" s="10" t="s">
        <v>198</v>
      </c>
      <c r="D70" s="11">
        <v>60158</v>
      </c>
      <c r="E70" s="11">
        <v>60158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f>D72</f>
        <v>1118536</v>
      </c>
      <c r="E71" s="11">
        <f>E72</f>
        <v>1083536</v>
      </c>
      <c r="F71" s="11">
        <f>G71+H71</f>
        <v>929079</v>
      </c>
      <c r="G71" s="11">
        <f>G72</f>
        <v>0</v>
      </c>
      <c r="H71" s="11">
        <f>H72</f>
        <v>929079</v>
      </c>
      <c r="I71" s="11">
        <f>I72</f>
        <v>929079</v>
      </c>
      <c r="J71" s="11">
        <f>J72</f>
        <v>0</v>
      </c>
      <c r="K71" s="11">
        <f>F71-I71-J71</f>
        <v>0</v>
      </c>
    </row>
    <row r="72" spans="1:11" s="6" customFormat="1" ht="22.5" x14ac:dyDescent="0.25">
      <c r="A72" s="10" t="s">
        <v>202</v>
      </c>
      <c r="B72" s="10" t="s">
        <v>203</v>
      </c>
      <c r="C72" s="10" t="s">
        <v>204</v>
      </c>
      <c r="D72" s="11">
        <f>D73+D76</f>
        <v>1118536</v>
      </c>
      <c r="E72" s="11">
        <f>E73+E76</f>
        <v>1083536</v>
      </c>
      <c r="F72" s="11">
        <f>G72+H72</f>
        <v>929079</v>
      </c>
      <c r="G72" s="11">
        <f>G73+G76</f>
        <v>0</v>
      </c>
      <c r="H72" s="11">
        <f>H73+H76</f>
        <v>929079</v>
      </c>
      <c r="I72" s="11">
        <f>I73+I76</f>
        <v>929079</v>
      </c>
      <c r="J72" s="11">
        <f>J73+J76</f>
        <v>0</v>
      </c>
      <c r="K72" s="11">
        <f>F72-I72-J72</f>
        <v>0</v>
      </c>
    </row>
    <row r="73" spans="1:11" s="6" customFormat="1" ht="75" x14ac:dyDescent="0.25">
      <c r="A73" s="10" t="s">
        <v>205</v>
      </c>
      <c r="B73" s="10" t="s">
        <v>206</v>
      </c>
      <c r="C73" s="10" t="s">
        <v>207</v>
      </c>
      <c r="D73" s="11">
        <f>+D74+D75</f>
        <v>1016400</v>
      </c>
      <c r="E73" s="11">
        <f>+E74+E75</f>
        <v>981400</v>
      </c>
      <c r="F73" s="11">
        <f>G73+H73</f>
        <v>897699</v>
      </c>
      <c r="G73" s="11">
        <f>+G74+G75</f>
        <v>0</v>
      </c>
      <c r="H73" s="11">
        <f>+H74+H75</f>
        <v>897699</v>
      </c>
      <c r="I73" s="11">
        <f>+I74+I75</f>
        <v>897699</v>
      </c>
      <c r="J73" s="11">
        <f>+J74+J75</f>
        <v>0</v>
      </c>
      <c r="K73" s="11">
        <f>F73-I73-J73</f>
        <v>0</v>
      </c>
    </row>
    <row r="74" spans="1:11" s="6" customFormat="1" ht="33" x14ac:dyDescent="0.25">
      <c r="A74" s="10" t="s">
        <v>208</v>
      </c>
      <c r="B74" s="10" t="s">
        <v>209</v>
      </c>
      <c r="C74" s="10" t="s">
        <v>210</v>
      </c>
      <c r="D74" s="11">
        <v>20000</v>
      </c>
      <c r="E74" s="11">
        <v>5000</v>
      </c>
      <c r="F74" s="11">
        <f>G74+H74</f>
        <v>1060</v>
      </c>
      <c r="G74" s="11">
        <v>0</v>
      </c>
      <c r="H74" s="11">
        <v>1060</v>
      </c>
      <c r="I74" s="11">
        <v>1060</v>
      </c>
      <c r="J74" s="11">
        <v>0</v>
      </c>
      <c r="K74" s="11">
        <f>F74-I74-J74</f>
        <v>0</v>
      </c>
    </row>
    <row r="75" spans="1:11" s="6" customFormat="1" ht="22.5" x14ac:dyDescent="0.25">
      <c r="A75" s="10" t="s">
        <v>211</v>
      </c>
      <c r="B75" s="10" t="s">
        <v>212</v>
      </c>
      <c r="C75" s="10" t="s">
        <v>213</v>
      </c>
      <c r="D75" s="11">
        <v>996400</v>
      </c>
      <c r="E75" s="11">
        <v>976400</v>
      </c>
      <c r="F75" s="11">
        <f>G75+H75</f>
        <v>896639</v>
      </c>
      <c r="G75" s="11">
        <v>0</v>
      </c>
      <c r="H75" s="11">
        <v>896639</v>
      </c>
      <c r="I75" s="11">
        <v>896639</v>
      </c>
      <c r="J75" s="11">
        <v>0</v>
      </c>
      <c r="K75" s="11">
        <f>F75-I75-J75</f>
        <v>0</v>
      </c>
    </row>
    <row r="76" spans="1:11" s="6" customFormat="1" ht="33" x14ac:dyDescent="0.25">
      <c r="A76" s="10" t="s">
        <v>214</v>
      </c>
      <c r="B76" s="10" t="s">
        <v>215</v>
      </c>
      <c r="C76" s="10" t="s">
        <v>216</v>
      </c>
      <c r="D76" s="11">
        <f>+D77+D78</f>
        <v>102136</v>
      </c>
      <c r="E76" s="11">
        <f>+E77+E78</f>
        <v>102136</v>
      </c>
      <c r="F76" s="11">
        <f>G76+H76</f>
        <v>31380</v>
      </c>
      <c r="G76" s="11">
        <f>+G77+G78</f>
        <v>0</v>
      </c>
      <c r="H76" s="11">
        <f>+H77+H78</f>
        <v>31380</v>
      </c>
      <c r="I76" s="11">
        <f>+I77+I78</f>
        <v>31380</v>
      </c>
      <c r="J76" s="11">
        <f>+J77+J78</f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v>62136</v>
      </c>
      <c r="E77" s="11">
        <v>62136</v>
      </c>
      <c r="F77" s="11">
        <f>G77+H77</f>
        <v>19500</v>
      </c>
      <c r="G77" s="11">
        <v>0</v>
      </c>
      <c r="H77" s="11">
        <v>19500</v>
      </c>
      <c r="I77" s="11">
        <v>19500</v>
      </c>
      <c r="J77" s="11">
        <v>0</v>
      </c>
      <c r="K77" s="11">
        <f>F77-I77-J77</f>
        <v>0</v>
      </c>
    </row>
    <row r="78" spans="1:11" s="6" customFormat="1" ht="43.5" x14ac:dyDescent="0.25">
      <c r="A78" s="10" t="s">
        <v>220</v>
      </c>
      <c r="B78" s="10" t="s">
        <v>221</v>
      </c>
      <c r="C78" s="10" t="s">
        <v>222</v>
      </c>
      <c r="D78" s="11">
        <v>40000</v>
      </c>
      <c r="E78" s="11">
        <v>40000</v>
      </c>
      <c r="F78" s="11">
        <f>G78+H78</f>
        <v>11880</v>
      </c>
      <c r="G78" s="11">
        <v>0</v>
      </c>
      <c r="H78" s="11">
        <v>11880</v>
      </c>
      <c r="I78" s="11">
        <v>11880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f>+D80</f>
        <v>327028</v>
      </c>
      <c r="E79" s="11">
        <f>+E80</f>
        <v>327028</v>
      </c>
      <c r="F79" s="11">
        <f>G79+H79</f>
        <v>152180</v>
      </c>
      <c r="G79" s="11">
        <f>+G80</f>
        <v>0</v>
      </c>
      <c r="H79" s="11">
        <f>+H80</f>
        <v>152180</v>
      </c>
      <c r="I79" s="11">
        <f>+I80</f>
        <v>152180</v>
      </c>
      <c r="J79" s="11">
        <f>+J80</f>
        <v>0</v>
      </c>
      <c r="K79" s="11">
        <f>F79-I79-J79</f>
        <v>0</v>
      </c>
    </row>
    <row r="80" spans="1:11" s="6" customFormat="1" ht="33" x14ac:dyDescent="0.25">
      <c r="A80" s="10" t="s">
        <v>226</v>
      </c>
      <c r="B80" s="10" t="s">
        <v>227</v>
      </c>
      <c r="C80" s="10" t="s">
        <v>228</v>
      </c>
      <c r="D80" s="11">
        <f>D81+D82</f>
        <v>327028</v>
      </c>
      <c r="E80" s="11">
        <f>E81+E82</f>
        <v>327028</v>
      </c>
      <c r="F80" s="11">
        <f>G80+H80</f>
        <v>152180</v>
      </c>
      <c r="G80" s="11">
        <f>G81+G82</f>
        <v>0</v>
      </c>
      <c r="H80" s="11">
        <f>H81+H82</f>
        <v>152180</v>
      </c>
      <c r="I80" s="11">
        <f>I81+I82</f>
        <v>152180</v>
      </c>
      <c r="J80" s="11">
        <f>J81+J82</f>
        <v>0</v>
      </c>
      <c r="K80" s="11">
        <f>F80-I80-J80</f>
        <v>0</v>
      </c>
    </row>
    <row r="81" spans="1:12" s="6" customFormat="1" ht="22.5" x14ac:dyDescent="0.25">
      <c r="A81" s="10" t="s">
        <v>229</v>
      </c>
      <c r="B81" s="10" t="s">
        <v>230</v>
      </c>
      <c r="C81" s="10" t="s">
        <v>231</v>
      </c>
      <c r="D81" s="11">
        <v>163514</v>
      </c>
      <c r="E81" s="11">
        <v>163514</v>
      </c>
      <c r="F81" s="11">
        <f>G81+H81</f>
        <v>6130</v>
      </c>
      <c r="G81" s="11">
        <v>0</v>
      </c>
      <c r="H81" s="11">
        <v>6130</v>
      </c>
      <c r="I81" s="11">
        <v>6130</v>
      </c>
      <c r="J81" s="11">
        <v>0</v>
      </c>
      <c r="K81" s="11">
        <f>F81-I81-J81</f>
        <v>0</v>
      </c>
    </row>
    <row r="82" spans="1:12" s="6" customFormat="1" x14ac:dyDescent="0.25">
      <c r="A82" s="10" t="s">
        <v>232</v>
      </c>
      <c r="B82" s="10" t="s">
        <v>233</v>
      </c>
      <c r="C82" s="10" t="s">
        <v>234</v>
      </c>
      <c r="D82" s="11">
        <v>163514</v>
      </c>
      <c r="E82" s="11">
        <v>163514</v>
      </c>
      <c r="F82" s="11">
        <f>G82+H82</f>
        <v>146050</v>
      </c>
      <c r="G82" s="11">
        <v>0</v>
      </c>
      <c r="H82" s="11">
        <v>146050</v>
      </c>
      <c r="I82" s="11">
        <v>146050</v>
      </c>
      <c r="J82" s="11">
        <v>0</v>
      </c>
      <c r="K82" s="11">
        <f>F82-I82-J82</f>
        <v>0</v>
      </c>
    </row>
    <row r="83" spans="1:12" s="6" customFormat="1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9"/>
    </row>
    <row r="84" spans="1:12" x14ac:dyDescent="0.25">
      <c r="A84" s="13" t="s">
        <v>235</v>
      </c>
      <c r="B84" s="13"/>
      <c r="C84" s="13"/>
      <c r="D84" s="13"/>
      <c r="E84" s="13" t="s">
        <v>237</v>
      </c>
      <c r="F84" s="13"/>
      <c r="G84" s="13"/>
      <c r="H84" s="13"/>
      <c r="I84" s="13" t="s">
        <v>238</v>
      </c>
      <c r="J84" s="13"/>
      <c r="K84" s="13"/>
      <c r="L84" s="13"/>
    </row>
    <row r="85" spans="1:12" x14ac:dyDescent="0.25">
      <c r="A85" s="3" t="s">
        <v>236</v>
      </c>
      <c r="B85" s="3"/>
      <c r="C85" s="3"/>
      <c r="D85" s="3"/>
      <c r="E85" s="3" t="s">
        <v>237</v>
      </c>
      <c r="F85" s="3"/>
      <c r="G85" s="3"/>
      <c r="H85" s="3"/>
      <c r="I85" s="3" t="s">
        <v>239</v>
      </c>
      <c r="J85" s="3"/>
      <c r="K85" s="3"/>
      <c r="L85" s="3"/>
    </row>
    <row r="167" spans="1:20" x14ac:dyDescent="0.25">
      <c r="A167" s="12"/>
      <c r="B167" s="12"/>
      <c r="C167" s="12"/>
      <c r="D167" s="12"/>
      <c r="I167" s="12"/>
      <c r="J167" s="12"/>
      <c r="K167" s="12"/>
      <c r="L167" s="12"/>
      <c r="Q167" s="12"/>
      <c r="R167" s="12"/>
      <c r="S167" s="12"/>
      <c r="T167" s="12"/>
    </row>
  </sheetData>
  <mergeCells count="25">
    <mergeCell ref="K8:K10"/>
    <mergeCell ref="A84:D84"/>
    <mergeCell ref="A85:D85"/>
    <mergeCell ref="E84:H84"/>
    <mergeCell ref="E85:H85"/>
    <mergeCell ref="I84:L84"/>
    <mergeCell ref="I85:L85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2018-11-14T10:08:21Z</dcterms:created>
  <dcterms:modified xsi:type="dcterms:W3CDTF">2018-11-14T10:08:25Z</dcterms:modified>
</cp:coreProperties>
</file>