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D34" i="1" s="1"/>
  <c r="E35" i="1"/>
  <c r="E34" i="1" s="1"/>
  <c r="G35" i="1"/>
  <c r="H35" i="1"/>
  <c r="H34" i="1" s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H45" i="1"/>
  <c r="I45" i="1"/>
  <c r="D46" i="1"/>
  <c r="D45" i="1" s="1"/>
  <c r="E46" i="1"/>
  <c r="E45" i="1" s="1"/>
  <c r="G46" i="1"/>
  <c r="F46" i="1" s="1"/>
  <c r="K46" i="1" s="1"/>
  <c r="H46" i="1"/>
  <c r="I46" i="1"/>
  <c r="J46" i="1"/>
  <c r="J45" i="1" s="1"/>
  <c r="F47" i="1"/>
  <c r="K47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I48" i="1" s="1"/>
  <c r="J51" i="1"/>
  <c r="J50" i="1" s="1"/>
  <c r="J49" i="1" s="1"/>
  <c r="F52" i="1"/>
  <c r="K52" i="1"/>
  <c r="D54" i="1"/>
  <c r="E54" i="1"/>
  <c r="G54" i="1"/>
  <c r="F54" i="1" s="1"/>
  <c r="K54" i="1" s="1"/>
  <c r="H54" i="1"/>
  <c r="I54" i="1"/>
  <c r="I53" i="1" s="1"/>
  <c r="J54" i="1"/>
  <c r="J53" i="1" s="1"/>
  <c r="F55" i="1"/>
  <c r="K55" i="1"/>
  <c r="F56" i="1"/>
  <c r="K56" i="1"/>
  <c r="F57" i="1"/>
  <c r="K57" i="1"/>
  <c r="D59" i="1"/>
  <c r="D58" i="1" s="1"/>
  <c r="E59" i="1"/>
  <c r="E58" i="1" s="1"/>
  <c r="G59" i="1"/>
  <c r="F59" i="1" s="1"/>
  <c r="K59" i="1" s="1"/>
  <c r="H59" i="1"/>
  <c r="H58" i="1" s="1"/>
  <c r="I59" i="1"/>
  <c r="I58" i="1" s="1"/>
  <c r="J59" i="1"/>
  <c r="J58" i="1" s="1"/>
  <c r="F60" i="1"/>
  <c r="K60" i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D71" i="1"/>
  <c r="D70" i="1" s="1"/>
  <c r="D69" i="1" s="1"/>
  <c r="E71" i="1"/>
  <c r="E70" i="1" s="1"/>
  <c r="E69" i="1" s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D73" i="1"/>
  <c r="E73" i="1"/>
  <c r="G73" i="1"/>
  <c r="F73" i="1" s="1"/>
  <c r="K73" i="1" s="1"/>
  <c r="H73" i="1"/>
  <c r="I73" i="1"/>
  <c r="J73" i="1"/>
  <c r="F74" i="1"/>
  <c r="K74" i="1"/>
  <c r="D76" i="1"/>
  <c r="D75" i="1" s="1"/>
  <c r="E76" i="1"/>
  <c r="E75" i="1" s="1"/>
  <c r="G76" i="1"/>
  <c r="F76" i="1" s="1"/>
  <c r="K76" i="1" s="1"/>
  <c r="H76" i="1"/>
  <c r="H75" i="1" s="1"/>
  <c r="I76" i="1"/>
  <c r="I75" i="1" s="1"/>
  <c r="J76" i="1"/>
  <c r="J75" i="1" s="1"/>
  <c r="F77" i="1"/>
  <c r="K77" i="1"/>
  <c r="F78" i="1"/>
  <c r="K78" i="1"/>
  <c r="J48" i="1" l="1"/>
  <c r="H53" i="1"/>
  <c r="H48" i="1" s="1"/>
  <c r="H15" i="1"/>
  <c r="E53" i="1"/>
  <c r="E48" i="1" s="1"/>
  <c r="J34" i="1"/>
  <c r="J15" i="1" s="1"/>
  <c r="J14" i="1" s="1"/>
  <c r="E15" i="1"/>
  <c r="D53" i="1"/>
  <c r="D48" i="1"/>
  <c r="I34" i="1"/>
  <c r="I15" i="1" s="1"/>
  <c r="I14" i="1" s="1"/>
  <c r="D15" i="1"/>
  <c r="D14" i="1" s="1"/>
  <c r="F35" i="1"/>
  <c r="K35" i="1" s="1"/>
  <c r="G45" i="1"/>
  <c r="F45" i="1" s="1"/>
  <c r="K45" i="1" s="1"/>
  <c r="G39" i="1"/>
  <c r="F39" i="1" s="1"/>
  <c r="K39" i="1" s="1"/>
  <c r="G75" i="1"/>
  <c r="F75" i="1" s="1"/>
  <c r="K75" i="1" s="1"/>
  <c r="G50" i="1"/>
  <c r="G70" i="1"/>
  <c r="G17" i="1"/>
  <c r="G58" i="1"/>
  <c r="G24" i="1"/>
  <c r="G66" i="1"/>
  <c r="F66" i="1" s="1"/>
  <c r="K66" i="1" s="1"/>
  <c r="J13" i="1" l="1"/>
  <c r="J12" i="1"/>
  <c r="I12" i="1"/>
  <c r="I13" i="1"/>
  <c r="H14" i="1"/>
  <c r="F24" i="1"/>
  <c r="K24" i="1" s="1"/>
  <c r="G23" i="1"/>
  <c r="F23" i="1" s="1"/>
  <c r="K23" i="1" s="1"/>
  <c r="D12" i="1"/>
  <c r="D13" i="1"/>
  <c r="G53" i="1"/>
  <c r="F53" i="1" s="1"/>
  <c r="K53" i="1" s="1"/>
  <c r="F58" i="1"/>
  <c r="K58" i="1" s="1"/>
  <c r="E14" i="1"/>
  <c r="F17" i="1"/>
  <c r="K17" i="1" s="1"/>
  <c r="G16" i="1"/>
  <c r="F70" i="1"/>
  <c r="K70" i="1" s="1"/>
  <c r="G69" i="1"/>
  <c r="F69" i="1" s="1"/>
  <c r="K69" i="1" s="1"/>
  <c r="G49" i="1"/>
  <c r="F50" i="1"/>
  <c r="K50" i="1" s="1"/>
  <c r="G34" i="1"/>
  <c r="F34" i="1" s="1"/>
  <c r="K34" i="1" s="1"/>
  <c r="H12" i="1" l="1"/>
  <c r="H13" i="1"/>
  <c r="E12" i="1"/>
  <c r="E13" i="1"/>
  <c r="F16" i="1"/>
  <c r="K16" i="1" s="1"/>
  <c r="G15" i="1"/>
  <c r="G48" i="1"/>
  <c r="F48" i="1" s="1"/>
  <c r="K48" i="1" s="1"/>
  <c r="F49" i="1"/>
  <c r="K49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<sst xmlns="http://schemas.openxmlformats.org/spreadsheetml/2006/main" count="229" uniqueCount="228">
  <si>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</si>
  <si>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</si>
  <si>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</si>
  <si>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</si>
  <si>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</si>
  <si>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</si>
  <si>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</si>
  <si>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</si>
  <si>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</si>
  <si>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</si>
  <si>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</si>
  <si>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</si>
  <si>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</si>
  <si>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</si>
  <si>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</si>
  <si>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</si>
  <si>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</si>
  <si>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</si>
  <si>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</si>
  <si>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</si>
  <si>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</si>
  <si>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</si>
  <si>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</si>
  <si>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</si>
  <si>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</si>
  <si>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</si>
  <si>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</si>
  <si>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</si>
  <si>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</si>
  <si>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</si>
  <si>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</si>
  <si>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</si>
  <si>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</si>
  <si>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</si>
  <si>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</si>
  <si>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</si>
  <si>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</si>
  <si>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</si>
  <si>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</si>
  <si>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</si>
  <si>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</si>
  <si>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</si>
  <si>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</si>
  <si>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</si>
  <si>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</si>
  <si>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</si>
  <si>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</si>
  <si>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</si>
  <si>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</si>
  <si>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</si>
  <si>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</si>
  <si>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</si>
  <si>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</si>
  <si>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</si>
  <si>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</si>
  <si>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</si>
  <si>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</si>
  <si>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</si>
  <si>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</si>
  <si>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</si>
  <si>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</si>
  <si>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</si>
  <si>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</si>
  <si>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</si>
  <si>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</si>
  <si>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</si>
  <si>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</si>
  <si>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</si>
  <si>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</si>
  <si>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</si>
  <si>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</si>
  <si>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</si>
  <si>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</si>
  <si>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</si>
  <si>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</si>
  <si>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</si>
  <si>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</si>
  <si>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</si>
  <si>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</si>
  <si>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</si>
  <si>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</si>
  <si>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</si>
  <si>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</si>
  <si>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</si>
  <si>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</si>
  <si>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</si>
  <si>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</si>
  <si>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</si>
  <si>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</si>
  <si>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</si>
  <si>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</si>
  <si>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</si>
  <si>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</si>
  <si>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</si>
  <si>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</si>
  <si>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</si>
  <si>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</si>
  <si>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</si>
  <si>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</si>
  <si>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</si>
  <si>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</si>
  <si>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</si>
  <si>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</si>
  <si>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</si>
  <si>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</si>
  <si>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</si>
  <si>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</si>
  <si>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</si>
  <si>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</si>
  <si>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</si>
  <si>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</si>
  <si>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</si>
  <si>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</si>
  <si>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</si>
  <si>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</si>
  <si>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</si>
  <si>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</si>
  <si>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</si>
  <si>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</si>
  <si>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</si>
  <si>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</si>
  <si>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</si>
  <si>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</si>
  <si>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</si>
  <si>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</si>
  <si>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</si>
  <si>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</si>
  <si>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</si>
  <si>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</si>
  <si>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</si>
  <si>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</si>
  <si>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</si>
  <si>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</si>
  <si>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</si>
  <si>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</si>
  <si>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</si>
  <si>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</si>
  <si>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</si>
  <si>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</si>
  <si>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</si>
  <si>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</si>
  <si>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</si>
  <si>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</si>
  <si>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</si>
  <si>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</si>
  <si>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</si>
  <si>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</si>
  <si>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</si>
  <si>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</si>
  <si>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</si>
  <si>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</si>
  <si>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</si>
  <si>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</si>
  <si>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</si>
  <si>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</si>
  <si>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</si>
  <si>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</si>
  <si>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</si>
  <si>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</si>
  <si>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</si>
  <si>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</si>
  <si>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</si>
  <si>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</si>
  <si>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</si>
  <si>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</si>
  <si>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</si>
  <si>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</si>
  <si>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</si>
  <si>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</si>
  <si>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</si>
  <si>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</si>
  <si>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</si>
  <si>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91</t>
  </si>
  <si>
    <t>Taxe speciale</t>
  </si>
  <si>
    <t>36.02.06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</si>
  <si>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</si>
  <si>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</si>
  <si>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</si>
  <si>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</si>
  <si>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</si>
  <si>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</si>
  <si>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</si>
  <si>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</si>
  <si>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</si>
  <si>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</si>
  <si>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</si>
  <si>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</si>
  <si>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</si>
  <si>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</si>
  <si>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</si>
  <si>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</si>
  <si>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</si>
  <si>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</si>
  <si>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</si>
  <si>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</si>
  <si>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</si>
  <si>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</si>
  <si>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</si>
  <si>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</si>
  <si>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</si>
  <si>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</si>
  <si>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</si>
  <si>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</si>
  <si>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</si>
  <si>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</si>
  <si>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192</t>
  </si>
  <si>
    <t>Subventii de la alte administratii (cod. 43.02.01+43.02.04+43.02.07+43.02.08+43.02.20+43.02.21)</t>
  </si>
  <si>
    <t>43.02</t>
  </si>
  <si>
    <t>202</t>
  </si>
  <si>
    <t>Sume alocate din bugetul AFIR, pentru sustinerea proiectelor din PNDR 2014-2020</t>
  </si>
  <si>
    <t>43.02.31</t>
  </si>
  <si>
    <t>278</t>
  </si>
  <si>
    <t>Sume primite de la UE/alti donatori in contul platilor efectuate si prefinantari aferente cadrului financiar 2014-2020</t>
  </si>
  <si>
    <t>48.02</t>
  </si>
  <si>
    <t>291</t>
  </si>
  <si>
    <t xml:space="preserve">Fondul European Agricol de Dezvoltare Rurala  (FEADR)  (cod 48.02.04.01+48.02.04.02+48.02.04.03) </t>
  </si>
  <si>
    <t>48.02.04</t>
  </si>
  <si>
    <t>292</t>
  </si>
  <si>
    <t xml:space="preserve">  Sume primite în contul plăţilor efectuate în anul curent</t>
  </si>
  <si>
    <t>48.02.04.01</t>
  </si>
  <si>
    <t>294</t>
  </si>
  <si>
    <t xml:space="preserve">  Prefinantare</t>
  </si>
  <si>
    <t>48.02.04.03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</si>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</sst>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D14+D66+D69+D75</f>
        <v>3231164</v>
      </c>
      <c r="E12" s="11">
        <f>E14+E66+E69+E75</f>
        <v>1030514</v>
      </c>
      <c r="F12" s="11">
        <f>G12+H12</f>
        <v>2450377</v>
      </c>
      <c r="G12" s="11">
        <f>G14+G66+G69+G75</f>
        <v>1261796</v>
      </c>
      <c r="H12" s="11">
        <f>H14+H66+H69+H75</f>
        <v>1188581</v>
      </c>
      <c r="I12" s="11">
        <f>I14+I66+I69+I75</f>
        <v>895269</v>
      </c>
      <c r="J12" s="11">
        <f>J14+J66+J69+J75</f>
        <v>0</v>
      </c>
      <c r="K12" s="11">
        <f>F12-I12-J12</f>
        <v>1555108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D14-D35+D66</f>
        <v>796000</v>
      </c>
      <c r="E13" s="11">
        <f>E14-E35+E66</f>
        <v>309000</v>
      </c>
      <c r="F13" s="11">
        <f>G13+H13</f>
        <v>1896317</v>
      </c>
      <c r="G13" s="11">
        <f>G14-G35+G66</f>
        <v>1261796</v>
      </c>
      <c r="H13" s="11">
        <f>H14-H35+H66</f>
        <v>634521</v>
      </c>
      <c r="I13" s="11">
        <f>I14-I35+I66</f>
        <v>341209</v>
      </c>
      <c r="J13" s="11">
        <f>J14-J35+J66</f>
        <v>0</v>
      </c>
      <c r="K13" s="11">
        <f>F13-I13-J13</f>
        <v>1555108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D15+D48</f>
        <v>2761842</v>
      </c>
      <c r="E14" s="11">
        <f>E15+E48</f>
        <v>801842</v>
      </c>
      <c r="F14" s="11">
        <f>G14+H14</f>
        <v>2449317</v>
      </c>
      <c r="G14" s="11">
        <f>G15+G48</f>
        <v>1261796</v>
      </c>
      <c r="H14" s="11">
        <f>H15+H48</f>
        <v>1187521</v>
      </c>
      <c r="I14" s="11">
        <f>I15+I48</f>
        <v>894209</v>
      </c>
      <c r="J14" s="11">
        <f>J15+J48</f>
        <v>0</v>
      </c>
      <c r="K14" s="11">
        <f>F14-I14-J14</f>
        <v>1555108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D16+D23+D34+D45</f>
        <v>2574800</v>
      </c>
      <c r="E15" s="11">
        <f>E16+E23+E34+E45</f>
        <v>727300</v>
      </c>
      <c r="F15" s="11">
        <f>G15+H15</f>
        <v>2003884</v>
      </c>
      <c r="G15" s="11">
        <f>G16+G23+G34+G45</f>
        <v>886810</v>
      </c>
      <c r="H15" s="11">
        <f>H16+H23+H34+H45</f>
        <v>1117074</v>
      </c>
      <c r="I15" s="11">
        <f>I16+I23+I34+I45</f>
        <v>851578</v>
      </c>
      <c r="J15" s="11">
        <f>J16+J23+J34+J45</f>
        <v>0</v>
      </c>
      <c r="K15" s="11">
        <f>F15-I15-J15</f>
        <v>1152306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178000</v>
      </c>
      <c r="E16" s="11">
        <f>+E17</f>
        <v>44900</v>
      </c>
      <c r="F16" s="11">
        <f>G16+H16</f>
        <v>97266</v>
      </c>
      <c r="G16" s="11">
        <f>+G17</f>
        <v>0</v>
      </c>
      <c r="H16" s="11">
        <f>+H17</f>
        <v>97266</v>
      </c>
      <c r="I16" s="11">
        <f>+I17</f>
        <v>97266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178000</v>
      </c>
      <c r="E17" s="11">
        <f>E18+E20</f>
        <v>44900</v>
      </c>
      <c r="F17" s="11">
        <f>G17+H17</f>
        <v>97266</v>
      </c>
      <c r="G17" s="11">
        <f>G18+G20</f>
        <v>0</v>
      </c>
      <c r="H17" s="11">
        <f>H18+H20</f>
        <v>97266</v>
      </c>
      <c r="I17" s="11">
        <f>I18+I20</f>
        <v>97266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3000</v>
      </c>
      <c r="E18" s="11">
        <f>+E19</f>
        <v>800</v>
      </c>
      <c r="F18" s="11">
        <f>G18+H18</f>
        <v>582</v>
      </c>
      <c r="G18" s="11">
        <f>+G19</f>
        <v>0</v>
      </c>
      <c r="H18" s="11">
        <f>+H19</f>
        <v>582</v>
      </c>
      <c r="I18" s="11">
        <f>+I19</f>
        <v>582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3000</v>
      </c>
      <c r="E19" s="11">
        <v>800</v>
      </c>
      <c r="F19" s="11">
        <f>G19+H19</f>
        <v>582</v>
      </c>
      <c r="G19" s="11">
        <v>0</v>
      </c>
      <c r="H19" s="11">
        <v>582</v>
      </c>
      <c r="I19" s="11">
        <v>582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175000</v>
      </c>
      <c r="E20" s="11">
        <f>E21+E22</f>
        <v>44100</v>
      </c>
      <c r="F20" s="11">
        <f>G20+H20</f>
        <v>96684</v>
      </c>
      <c r="G20" s="11">
        <f>G21+G22</f>
        <v>0</v>
      </c>
      <c r="H20" s="11">
        <f>H21+H22</f>
        <v>96684</v>
      </c>
      <c r="I20" s="11">
        <f>I21+I22</f>
        <v>96684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96000</v>
      </c>
      <c r="E21" s="11">
        <v>24000</v>
      </c>
      <c r="F21" s="11">
        <f>G21+H21</f>
        <v>46459</v>
      </c>
      <c r="G21" s="11">
        <v>0</v>
      </c>
      <c r="H21" s="11">
        <v>46459</v>
      </c>
      <c r="I21" s="11">
        <v>46459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79000</v>
      </c>
      <c r="E22" s="11">
        <v>20100</v>
      </c>
      <c r="F22" s="11">
        <f>G22+H22</f>
        <v>50225</v>
      </c>
      <c r="G22" s="11">
        <v>0</v>
      </c>
      <c r="H22" s="11">
        <v>50225</v>
      </c>
      <c r="I22" s="11">
        <v>50225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329100</v>
      </c>
      <c r="E23" s="11">
        <f>E24</f>
        <v>116100</v>
      </c>
      <c r="F23" s="11">
        <f>G23+H23</f>
        <v>1282513</v>
      </c>
      <c r="G23" s="11">
        <f>G24</f>
        <v>866648</v>
      </c>
      <c r="H23" s="11">
        <f>H24</f>
        <v>415865</v>
      </c>
      <c r="I23" s="11">
        <f>I24</f>
        <v>178697</v>
      </c>
      <c r="J23" s="11">
        <f>J24</f>
        <v>0</v>
      </c>
      <c r="K23" s="11">
        <f>F23-I23-J23</f>
        <v>1103816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329100</v>
      </c>
      <c r="E24" s="11">
        <f>E25+E28+E32+E33</f>
        <v>116100</v>
      </c>
      <c r="F24" s="11">
        <f>G24+H24</f>
        <v>1282513</v>
      </c>
      <c r="G24" s="11">
        <f>G25+G28+G32+G33</f>
        <v>866648</v>
      </c>
      <c r="H24" s="11">
        <f>H25+H28+H32+H33</f>
        <v>415865</v>
      </c>
      <c r="I24" s="11">
        <f>I25+I28+I32+I33</f>
        <v>178697</v>
      </c>
      <c r="J24" s="11">
        <f>J25+J28+J32+J33</f>
        <v>0</v>
      </c>
      <c r="K24" s="11">
        <f>F24-I24-J24</f>
        <v>1103816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60000</v>
      </c>
      <c r="E25" s="11">
        <f>E26+E27</f>
        <v>33000</v>
      </c>
      <c r="F25" s="11">
        <f>G25+H25</f>
        <v>486297</v>
      </c>
      <c r="G25" s="11">
        <f>G26+G27</f>
        <v>290768</v>
      </c>
      <c r="H25" s="11">
        <f>H26+H27</f>
        <v>195529</v>
      </c>
      <c r="I25" s="11">
        <f>I26+I27</f>
        <v>41328</v>
      </c>
      <c r="J25" s="11">
        <f>J26+J27</f>
        <v>0</v>
      </c>
      <c r="K25" s="11">
        <f>F25-I25-J25</f>
        <v>444969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8000</v>
      </c>
      <c r="F26" s="11">
        <f>G26+H26</f>
        <v>51815</v>
      </c>
      <c r="G26" s="11">
        <v>25584</v>
      </c>
      <c r="H26" s="11">
        <v>26231</v>
      </c>
      <c r="I26" s="11">
        <v>16784</v>
      </c>
      <c r="J26" s="11">
        <v>0</v>
      </c>
      <c r="K26" s="11">
        <f>F26-I26-J26</f>
        <v>35031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30000</v>
      </c>
      <c r="E27" s="11">
        <v>25000</v>
      </c>
      <c r="F27" s="11">
        <f>G27+H27</f>
        <v>434482</v>
      </c>
      <c r="G27" s="11">
        <v>265184</v>
      </c>
      <c r="H27" s="11">
        <v>169298</v>
      </c>
      <c r="I27" s="11">
        <v>24544</v>
      </c>
      <c r="J27" s="11">
        <v>0</v>
      </c>
      <c r="K27" s="11">
        <f>F27-I27-J27</f>
        <v>409938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266000</v>
      </c>
      <c r="E28" s="11">
        <f>E29+E30+E31</f>
        <v>83000</v>
      </c>
      <c r="F28" s="11">
        <f>G28+H28</f>
        <v>794770</v>
      </c>
      <c r="G28" s="11">
        <f>G29+G30+G31</f>
        <v>575880</v>
      </c>
      <c r="H28" s="11">
        <f>H29+H30+H31</f>
        <v>218890</v>
      </c>
      <c r="I28" s="11">
        <f>I29+I30+I31</f>
        <v>135923</v>
      </c>
      <c r="J28" s="11">
        <f>J29+J30+J31</f>
        <v>0</v>
      </c>
      <c r="K28" s="11">
        <f>F28-I28-J28</f>
        <v>658847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64000</v>
      </c>
      <c r="E29" s="11">
        <v>16000</v>
      </c>
      <c r="F29" s="11">
        <f>G29+H29</f>
        <v>123726</v>
      </c>
      <c r="G29" s="11">
        <v>75494</v>
      </c>
      <c r="H29" s="11">
        <v>48232</v>
      </c>
      <c r="I29" s="11">
        <v>29817</v>
      </c>
      <c r="J29" s="11">
        <v>0</v>
      </c>
      <c r="K29" s="11">
        <f>F29-I29-J29</f>
        <v>93909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17672</v>
      </c>
      <c r="G30" s="11">
        <v>12909</v>
      </c>
      <c r="H30" s="11">
        <v>4763</v>
      </c>
      <c r="I30" s="11">
        <v>3125</v>
      </c>
      <c r="J30" s="11">
        <v>0</v>
      </c>
      <c r="K30" s="11">
        <f>F30-I30-J30</f>
        <v>14547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200000</v>
      </c>
      <c r="E31" s="11">
        <v>65000</v>
      </c>
      <c r="F31" s="11">
        <f>G31+H31</f>
        <v>653372</v>
      </c>
      <c r="G31" s="11">
        <v>487477</v>
      </c>
      <c r="H31" s="11">
        <v>165895</v>
      </c>
      <c r="I31" s="11">
        <v>102981</v>
      </c>
      <c r="J31" s="11">
        <v>0</v>
      </c>
      <c r="K31" s="11">
        <f>F31-I31-J31</f>
        <v>550391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3100</v>
      </c>
      <c r="E32" s="11">
        <v>100</v>
      </c>
      <c r="F32" s="11">
        <f>G32+H32</f>
        <v>1434</v>
      </c>
      <c r="G32" s="11">
        <v>0</v>
      </c>
      <c r="H32" s="11">
        <v>1434</v>
      </c>
      <c r="I32" s="11">
        <v>1434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12</v>
      </c>
      <c r="G33" s="11">
        <v>0</v>
      </c>
      <c r="H33" s="11">
        <v>12</v>
      </c>
      <c r="I33" s="11">
        <v>12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2059700</v>
      </c>
      <c r="E34" s="11">
        <f>E35+E39</f>
        <v>564300</v>
      </c>
      <c r="F34" s="11">
        <f>G34+H34</f>
        <v>622116</v>
      </c>
      <c r="G34" s="11">
        <f>G35+G39</f>
        <v>19834</v>
      </c>
      <c r="H34" s="11">
        <f>H35+H39</f>
        <v>602282</v>
      </c>
      <c r="I34" s="11">
        <f>I35+I39</f>
        <v>573773</v>
      </c>
      <c r="J34" s="11">
        <f>J35+J39</f>
        <v>0</v>
      </c>
      <c r="K34" s="11">
        <f>F34-I34-J34</f>
        <v>48343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2026000</v>
      </c>
      <c r="E35" s="11">
        <f>+E36+E37+E38</f>
        <v>553000</v>
      </c>
      <c r="F35" s="11">
        <f>G35+H35</f>
        <v>553000</v>
      </c>
      <c r="G35" s="11">
        <f>+G36+G37+G38</f>
        <v>0</v>
      </c>
      <c r="H35" s="11">
        <f>+H36+H37+H38</f>
        <v>553000</v>
      </c>
      <c r="I35" s="11">
        <f>+I36+I37+I38</f>
        <v>553000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592000</v>
      </c>
      <c r="E36" s="11">
        <v>161000</v>
      </c>
      <c r="F36" s="11">
        <f>G36+H36</f>
        <v>161000</v>
      </c>
      <c r="G36" s="11">
        <v>0</v>
      </c>
      <c r="H36" s="11">
        <v>161000</v>
      </c>
      <c r="I36" s="11">
        <v>161000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50000</v>
      </c>
      <c r="E37" s="11">
        <v>18000</v>
      </c>
      <c r="F37" s="11">
        <f>G37+H37</f>
        <v>18000</v>
      </c>
      <c r="G37" s="11">
        <v>0</v>
      </c>
      <c r="H37" s="11">
        <v>18000</v>
      </c>
      <c r="I37" s="11">
        <v>18000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1384000</v>
      </c>
      <c r="E38" s="11">
        <v>374000</v>
      </c>
      <c r="F38" s="11">
        <f>G38+H38</f>
        <v>374000</v>
      </c>
      <c r="G38" s="11">
        <v>0</v>
      </c>
      <c r="H38" s="11">
        <v>374000</v>
      </c>
      <c r="I38" s="11">
        <v>374000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33700</v>
      </c>
      <c r="E39" s="11">
        <f>E40+E43+E44</f>
        <v>11300</v>
      </c>
      <c r="F39" s="11">
        <f>G39+H39</f>
        <v>69116</v>
      </c>
      <c r="G39" s="11">
        <f>G40+G43+G44</f>
        <v>19834</v>
      </c>
      <c r="H39" s="11">
        <f>H40+H43+H44</f>
        <v>49282</v>
      </c>
      <c r="I39" s="11">
        <f>I40+I43+I44</f>
        <v>20773</v>
      </c>
      <c r="J39" s="11">
        <f>J40+J43+J44</f>
        <v>0</v>
      </c>
      <c r="K39" s="11">
        <f>F39-I39-J39</f>
        <v>48343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33000</v>
      </c>
      <c r="E40" s="11">
        <f>E41+E42</f>
        <v>11000</v>
      </c>
      <c r="F40" s="11">
        <f>G40+H40</f>
        <v>68651</v>
      </c>
      <c r="G40" s="11">
        <f>G41+G42</f>
        <v>19713</v>
      </c>
      <c r="H40" s="11">
        <f>H41+H42</f>
        <v>48938</v>
      </c>
      <c r="I40" s="11">
        <f>I41+I42</f>
        <v>20697</v>
      </c>
      <c r="J40" s="11">
        <f>J41+J42</f>
        <v>0</v>
      </c>
      <c r="K40" s="11">
        <f>F40-I40-J40</f>
        <v>47954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32000</v>
      </c>
      <c r="E41" s="11">
        <v>10000</v>
      </c>
      <c r="F41" s="11">
        <f>G41+H41</f>
        <v>60261</v>
      </c>
      <c r="G41" s="11">
        <v>15943</v>
      </c>
      <c r="H41" s="11">
        <v>44318</v>
      </c>
      <c r="I41" s="11">
        <v>20009</v>
      </c>
      <c r="J41" s="11">
        <v>0</v>
      </c>
      <c r="K41" s="11">
        <f>F41-I41-J41</f>
        <v>40252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8390</v>
      </c>
      <c r="G42" s="11">
        <v>3770</v>
      </c>
      <c r="H42" s="11">
        <v>4620</v>
      </c>
      <c r="I42" s="11">
        <v>688</v>
      </c>
      <c r="J42" s="11">
        <v>0</v>
      </c>
      <c r="K42" s="11">
        <f>F42-I42-J42</f>
        <v>7702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200</v>
      </c>
      <c r="E43" s="11">
        <v>100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500</v>
      </c>
      <c r="E44" s="11">
        <v>200</v>
      </c>
      <c r="F44" s="11">
        <f>G44+H44</f>
        <v>465</v>
      </c>
      <c r="G44" s="11">
        <v>121</v>
      </c>
      <c r="H44" s="11">
        <v>344</v>
      </c>
      <c r="I44" s="11">
        <v>76</v>
      </c>
      <c r="J44" s="11">
        <v>0</v>
      </c>
      <c r="K44" s="11">
        <f>F44-I44-J44</f>
        <v>389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8000</v>
      </c>
      <c r="E45" s="11">
        <f>E46</f>
        <v>2000</v>
      </c>
      <c r="F45" s="11">
        <f>G45+H45</f>
        <v>1989</v>
      </c>
      <c r="G45" s="11">
        <f>G46</f>
        <v>328</v>
      </c>
      <c r="H45" s="11">
        <f>H46</f>
        <v>1661</v>
      </c>
      <c r="I45" s="11">
        <f>I46</f>
        <v>1842</v>
      </c>
      <c r="J45" s="11">
        <f>J46</f>
        <v>0</v>
      </c>
      <c r="K45" s="11">
        <f>F45-I45-J45</f>
        <v>147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8000</v>
      </c>
      <c r="E46" s="11">
        <f>E47</f>
        <v>2000</v>
      </c>
      <c r="F46" s="11">
        <f>G46+H46</f>
        <v>1989</v>
      </c>
      <c r="G46" s="11">
        <f>G47</f>
        <v>328</v>
      </c>
      <c r="H46" s="11">
        <f>H47</f>
        <v>1661</v>
      </c>
      <c r="I46" s="11">
        <f>I47</f>
        <v>1842</v>
      </c>
      <c r="J46" s="11">
        <f>J47</f>
        <v>0</v>
      </c>
      <c r="K46" s="11">
        <f>F46-I46-J46</f>
        <v>147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8000</v>
      </c>
      <c r="E47" s="11">
        <v>2000</v>
      </c>
      <c r="F47" s="11">
        <f>G47+H47</f>
        <v>1989</v>
      </c>
      <c r="G47" s="11">
        <v>328</v>
      </c>
      <c r="H47" s="11">
        <v>1661</v>
      </c>
      <c r="I47" s="11">
        <v>1842</v>
      </c>
      <c r="J47" s="11">
        <v>0</v>
      </c>
      <c r="K47" s="11">
        <f>F47-I47-J47</f>
        <v>147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D49+D53</f>
        <v>187042</v>
      </c>
      <c r="E48" s="11">
        <f>E49+E53</f>
        <v>74542</v>
      </c>
      <c r="F48" s="11">
        <f>G48+H48</f>
        <v>445433</v>
      </c>
      <c r="G48" s="11">
        <f>G49+G53</f>
        <v>374986</v>
      </c>
      <c r="H48" s="11">
        <f>H49+H53</f>
        <v>70447</v>
      </c>
      <c r="I48" s="11">
        <f>I49+I53</f>
        <v>42631</v>
      </c>
      <c r="J48" s="11">
        <f>J49+J53</f>
        <v>0</v>
      </c>
      <c r="K48" s="11">
        <f>F48-I48-J48</f>
        <v>402802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24042</v>
      </c>
      <c r="E49" s="11">
        <f>E50</f>
        <v>6042</v>
      </c>
      <c r="F49" s="11">
        <f>G49+H49</f>
        <v>25415</v>
      </c>
      <c r="G49" s="11">
        <f>G50</f>
        <v>3856</v>
      </c>
      <c r="H49" s="11">
        <f>H50</f>
        <v>21559</v>
      </c>
      <c r="I49" s="11">
        <f>I50</f>
        <v>6114</v>
      </c>
      <c r="J49" s="11">
        <f>J50</f>
        <v>0</v>
      </c>
      <c r="K49" s="11">
        <f>F49-I49-J49</f>
        <v>19301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24042</v>
      </c>
      <c r="E50" s="11">
        <f>+E51</f>
        <v>6042</v>
      </c>
      <c r="F50" s="11">
        <f>G50+H50</f>
        <v>25415</v>
      </c>
      <c r="G50" s="11">
        <f>+G51</f>
        <v>3856</v>
      </c>
      <c r="H50" s="11">
        <f>+H51</f>
        <v>21559</v>
      </c>
      <c r="I50" s="11">
        <f>+I51</f>
        <v>6114</v>
      </c>
      <c r="J50" s="11">
        <f>+J51</f>
        <v>0</v>
      </c>
      <c r="K50" s="11">
        <f>F50-I50-J50</f>
        <v>19301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D52</f>
        <v>24042</v>
      </c>
      <c r="E51" s="11">
        <f>E52</f>
        <v>6042</v>
      </c>
      <c r="F51" s="11">
        <f>G51+H51</f>
        <v>25415</v>
      </c>
      <c r="G51" s="11">
        <f>G52</f>
        <v>3856</v>
      </c>
      <c r="H51" s="11">
        <f>H52</f>
        <v>21559</v>
      </c>
      <c r="I51" s="11">
        <f>I52</f>
        <v>6114</v>
      </c>
      <c r="J51" s="11">
        <f>J52</f>
        <v>0</v>
      </c>
      <c r="K51" s="11">
        <f>F51-I51-J51</f>
        <v>19301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24042</v>
      </c>
      <c r="E52" s="11">
        <v>6042</v>
      </c>
      <c r="F52" s="11">
        <f>G52+H52</f>
        <v>25415</v>
      </c>
      <c r="G52" s="11">
        <v>3856</v>
      </c>
      <c r="H52" s="11">
        <v>21559</v>
      </c>
      <c r="I52" s="11">
        <v>6114</v>
      </c>
      <c r="J52" s="11">
        <v>0</v>
      </c>
      <c r="K52" s="11">
        <f>F52-I52-J52</f>
        <v>19301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D54+D58+D61</f>
        <v>163000</v>
      </c>
      <c r="E53" s="11">
        <f>E54+E58+E61</f>
        <v>68500</v>
      </c>
      <c r="F53" s="11">
        <f>G53+H53</f>
        <v>420018</v>
      </c>
      <c r="G53" s="11">
        <f>G54+G58+G61</f>
        <v>371130</v>
      </c>
      <c r="H53" s="11">
        <f>H54+H58+H61</f>
        <v>48888</v>
      </c>
      <c r="I53" s="11">
        <f>I54+I58+I61</f>
        <v>36517</v>
      </c>
      <c r="J53" s="11">
        <f>J54+J58+J61</f>
        <v>0</v>
      </c>
      <c r="K53" s="11">
        <f>F53-I53-J53</f>
        <v>383501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D55+D56+D57</f>
        <v>46000</v>
      </c>
      <c r="E54" s="11">
        <f>E55+E56+E57</f>
        <v>13000</v>
      </c>
      <c r="F54" s="11">
        <f>G54+H54</f>
        <v>31413</v>
      </c>
      <c r="G54" s="11">
        <f>G55+G56+G57</f>
        <v>8118</v>
      </c>
      <c r="H54" s="11">
        <f>H55+H56+H57</f>
        <v>23295</v>
      </c>
      <c r="I54" s="11">
        <f>I55+I56+I57</f>
        <v>6074</v>
      </c>
      <c r="J54" s="11">
        <f>J55+J56+J57</f>
        <v>0</v>
      </c>
      <c r="K54" s="11">
        <f>F54-I54-J54</f>
        <v>25339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4000</v>
      </c>
      <c r="E55" s="11">
        <v>1000</v>
      </c>
      <c r="F55" s="11">
        <f>G55+H55</f>
        <v>3847</v>
      </c>
      <c r="G55" s="11">
        <v>552</v>
      </c>
      <c r="H55" s="11">
        <v>3295</v>
      </c>
      <c r="I55" s="11">
        <v>2366</v>
      </c>
      <c r="J55" s="11">
        <v>0</v>
      </c>
      <c r="K55" s="11">
        <f>F55-I55-J55</f>
        <v>1481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2351</v>
      </c>
      <c r="G56" s="11">
        <v>2351</v>
      </c>
      <c r="H56" s="11">
        <v>0</v>
      </c>
      <c r="I56" s="11">
        <v>0</v>
      </c>
      <c r="J56" s="11">
        <v>0</v>
      </c>
      <c r="K56" s="11">
        <f>F56-I56-J56</f>
        <v>2351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42000</v>
      </c>
      <c r="E57" s="11">
        <v>12000</v>
      </c>
      <c r="F57" s="11">
        <f>G57+H57</f>
        <v>25215</v>
      </c>
      <c r="G57" s="11">
        <v>5215</v>
      </c>
      <c r="H57" s="11">
        <v>20000</v>
      </c>
      <c r="I57" s="11">
        <v>3708</v>
      </c>
      <c r="J57" s="11">
        <v>0</v>
      </c>
      <c r="K57" s="11">
        <f>F57-I57-J57</f>
        <v>21507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110000</v>
      </c>
      <c r="E58" s="11">
        <f>E59</f>
        <v>53000</v>
      </c>
      <c r="F58" s="11">
        <f>G58+H58</f>
        <v>383006</v>
      </c>
      <c r="G58" s="11">
        <f>G59</f>
        <v>363006</v>
      </c>
      <c r="H58" s="11">
        <f>H59</f>
        <v>20000</v>
      </c>
      <c r="I58" s="11">
        <f>I59</f>
        <v>28975</v>
      </c>
      <c r="J58" s="11">
        <f>J59</f>
        <v>0</v>
      </c>
      <c r="K58" s="11">
        <f>F58-I58-J58</f>
        <v>354031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110000</v>
      </c>
      <c r="E59" s="11">
        <f>E60</f>
        <v>53000</v>
      </c>
      <c r="F59" s="11">
        <f>G59+H59</f>
        <v>383006</v>
      </c>
      <c r="G59" s="11">
        <f>G60</f>
        <v>363006</v>
      </c>
      <c r="H59" s="11">
        <f>H60</f>
        <v>20000</v>
      </c>
      <c r="I59" s="11">
        <f>I60</f>
        <v>28975</v>
      </c>
      <c r="J59" s="11">
        <f>J60</f>
        <v>0</v>
      </c>
      <c r="K59" s="11">
        <f>F59-I59-J59</f>
        <v>354031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110000</v>
      </c>
      <c r="E60" s="11">
        <v>53000</v>
      </c>
      <c r="F60" s="11">
        <f>G60+H60</f>
        <v>383006</v>
      </c>
      <c r="G60" s="11">
        <v>363006</v>
      </c>
      <c r="H60" s="11">
        <v>20000</v>
      </c>
      <c r="I60" s="11">
        <v>28975</v>
      </c>
      <c r="J60" s="11">
        <v>0</v>
      </c>
      <c r="K60" s="11">
        <f>F60-I60-J60</f>
        <v>354031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f>+D62+D63</f>
        <v>7000</v>
      </c>
      <c r="E61" s="11">
        <f>+E62+E63</f>
        <v>2500</v>
      </c>
      <c r="F61" s="11">
        <f>G61+H61</f>
        <v>5599</v>
      </c>
      <c r="G61" s="11">
        <f>+G62+G63</f>
        <v>6</v>
      </c>
      <c r="H61" s="11">
        <f>+H62+H63</f>
        <v>5593</v>
      </c>
      <c r="I61" s="11">
        <f>+I62+I63</f>
        <v>1468</v>
      </c>
      <c r="J61" s="11">
        <f>+J62+J63</f>
        <v>0</v>
      </c>
      <c r="K61" s="11">
        <f>F61-I61-J61</f>
        <v>4131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1000</v>
      </c>
      <c r="E62" s="11">
        <v>1000</v>
      </c>
      <c r="F62" s="11">
        <f>G62+H62</f>
        <v>598</v>
      </c>
      <c r="G62" s="11">
        <v>5</v>
      </c>
      <c r="H62" s="11">
        <v>593</v>
      </c>
      <c r="I62" s="11">
        <v>432</v>
      </c>
      <c r="J62" s="11">
        <v>0</v>
      </c>
      <c r="K62" s="11">
        <f>F62-I62-J62</f>
        <v>166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6000</v>
      </c>
      <c r="E63" s="11">
        <v>1500</v>
      </c>
      <c r="F63" s="11">
        <f>G63+H63</f>
        <v>5001</v>
      </c>
      <c r="G63" s="11">
        <v>1</v>
      </c>
      <c r="H63" s="11">
        <v>5000</v>
      </c>
      <c r="I63" s="11">
        <v>1036</v>
      </c>
      <c r="J63" s="11">
        <v>0</v>
      </c>
      <c r="K63" s="11">
        <f>F63-I63-J63</f>
        <v>3965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-405342</v>
      </c>
      <c r="E64" s="11">
        <v>-153342</v>
      </c>
      <c r="F64" s="11">
        <f>G64+H64</f>
        <v>-110332</v>
      </c>
      <c r="G64" s="11">
        <v>0</v>
      </c>
      <c r="H64" s="11">
        <v>-110332</v>
      </c>
      <c r="I64" s="11">
        <v>-110332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405342</v>
      </c>
      <c r="E65" s="11">
        <v>153342</v>
      </c>
      <c r="F65" s="11">
        <f>G65+H65</f>
        <v>110332</v>
      </c>
      <c r="G65" s="11">
        <v>0</v>
      </c>
      <c r="H65" s="11">
        <v>110332</v>
      </c>
      <c r="I65" s="11">
        <v>110332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60158</v>
      </c>
      <c r="E66" s="11">
        <f>E67</f>
        <v>60158</v>
      </c>
      <c r="F66" s="11">
        <f>G66+H66</f>
        <v>0</v>
      </c>
      <c r="G66" s="11">
        <f>G67</f>
        <v>0</v>
      </c>
      <c r="H66" s="11">
        <f>H67</f>
        <v>0</v>
      </c>
      <c r="I66" s="11">
        <f>I67</f>
        <v>0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60158</v>
      </c>
      <c r="E67" s="11">
        <f>+E68</f>
        <v>60158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60158</v>
      </c>
      <c r="E68" s="11">
        <v>60158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82136</v>
      </c>
      <c r="E69" s="11">
        <f>E70</f>
        <v>5000</v>
      </c>
      <c r="F69" s="11">
        <f>G69+H69</f>
        <v>1060</v>
      </c>
      <c r="G69" s="11">
        <f>G70</f>
        <v>0</v>
      </c>
      <c r="H69" s="11">
        <f>H70</f>
        <v>1060</v>
      </c>
      <c r="I69" s="11">
        <f>I70</f>
        <v>1060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D71+D73</f>
        <v>82136</v>
      </c>
      <c r="E70" s="11">
        <f>E71+E73</f>
        <v>5000</v>
      </c>
      <c r="F70" s="11">
        <f>G70+H70</f>
        <v>1060</v>
      </c>
      <c r="G70" s="11">
        <f>G71+G73</f>
        <v>0</v>
      </c>
      <c r="H70" s="11">
        <f>H71+H73</f>
        <v>1060</v>
      </c>
      <c r="I70" s="11">
        <f>I71+I73</f>
        <v>1060</v>
      </c>
      <c r="J70" s="11">
        <f>J71+J73</f>
        <v>0</v>
      </c>
      <c r="K70" s="11">
        <f>F70-I70-J70</f>
        <v>0</v>
      </c>
    </row>
    <row r="71" spans="1:12" s="6" customFormat="1" ht="75" x14ac:dyDescent="0.25">
      <c r="A71" s="10" t="s">
        <v>199</v>
      </c>
      <c r="B71" s="10" t="s">
        <v>200</v>
      </c>
      <c r="C71" s="10" t="s">
        <v>201</v>
      </c>
      <c r="D71" s="11">
        <f>+D72</f>
        <v>20000</v>
      </c>
      <c r="E71" s="11">
        <f>+E72</f>
        <v>5000</v>
      </c>
      <c r="F71" s="11">
        <f>G71+H71</f>
        <v>1060</v>
      </c>
      <c r="G71" s="11">
        <f>+G72</f>
        <v>0</v>
      </c>
      <c r="H71" s="11">
        <f>+H72</f>
        <v>1060</v>
      </c>
      <c r="I71" s="11">
        <f>+I72</f>
        <v>1060</v>
      </c>
      <c r="J71" s="11">
        <f>+J72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20000</v>
      </c>
      <c r="E72" s="11">
        <v>5000</v>
      </c>
      <c r="F72" s="11">
        <f>G72+H72</f>
        <v>1060</v>
      </c>
      <c r="G72" s="11">
        <v>0</v>
      </c>
      <c r="H72" s="11">
        <v>1060</v>
      </c>
      <c r="I72" s="11">
        <v>1060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62136</v>
      </c>
      <c r="E73" s="11">
        <f>+E74</f>
        <v>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62136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327028</v>
      </c>
      <c r="E75" s="11">
        <f>+E76</f>
        <v>163514</v>
      </c>
      <c r="F75" s="11">
        <f>G75+H75</f>
        <v>0</v>
      </c>
      <c r="G75" s="11">
        <f>+G76</f>
        <v>0</v>
      </c>
      <c r="H75" s="11">
        <f>+H76</f>
        <v>0</v>
      </c>
      <c r="I75" s="11">
        <f>+I76</f>
        <v>0</v>
      </c>
      <c r="J75" s="11">
        <f>+J76</f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f>D77+D78</f>
        <v>327028</v>
      </c>
      <c r="E76" s="11">
        <f>E77+E78</f>
        <v>163514</v>
      </c>
      <c r="F76" s="11">
        <f>G76+H76</f>
        <v>0</v>
      </c>
      <c r="G76" s="11">
        <f>G77+G78</f>
        <v>0</v>
      </c>
      <c r="H76" s="11">
        <f>H77+H78</f>
        <v>0</v>
      </c>
      <c r="I76" s="11">
        <f>I77+I78</f>
        <v>0</v>
      </c>
      <c r="J76" s="11">
        <f>J77+J78</f>
        <v>0</v>
      </c>
      <c r="K76" s="11">
        <f>F76-I76-J76</f>
        <v>0</v>
      </c>
    </row>
    <row r="77" spans="1:12" s="6" customFormat="1" ht="22.5" x14ac:dyDescent="0.25">
      <c r="A77" s="10" t="s">
        <v>217</v>
      </c>
      <c r="B77" s="10" t="s">
        <v>218</v>
      </c>
      <c r="C77" s="10" t="s">
        <v>219</v>
      </c>
      <c r="D77" s="11">
        <v>163514</v>
      </c>
      <c r="E77" s="11">
        <v>0</v>
      </c>
      <c r="F77" s="11">
        <f>G77+H77</f>
        <v>0</v>
      </c>
      <c r="G77" s="11">
        <v>0</v>
      </c>
      <c r="H77" s="11">
        <v>0</v>
      </c>
      <c r="I77" s="11">
        <v>0</v>
      </c>
      <c r="J77" s="11">
        <v>0</v>
      </c>
      <c r="K77" s="11">
        <f>F77-I77-J77</f>
        <v>0</v>
      </c>
    </row>
    <row r="78" spans="1:12" s="6" customFormat="1" x14ac:dyDescent="0.25">
      <c r="A78" s="10" t="s">
        <v>220</v>
      </c>
      <c r="B78" s="10" t="s">
        <v>221</v>
      </c>
      <c r="C78" s="10" t="s">
        <v>222</v>
      </c>
      <c r="D78" s="11">
        <v>163514</v>
      </c>
      <c r="E78" s="11">
        <v>163514</v>
      </c>
      <c r="F78" s="11">
        <f>G78+H78</f>
        <v>0</v>
      </c>
      <c r="G78" s="11">
        <v>0</v>
      </c>
      <c r="H78" s="11">
        <v>0</v>
      </c>
      <c r="I78" s="11">
        <v>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223</v>
      </c>
      <c r="B80" s="13"/>
      <c r="C80" s="13"/>
      <c r="D80" s="13"/>
      <c r="E80" s="13" t="s">
        <v>225</v>
      </c>
      <c r="F80" s="13"/>
      <c r="G80" s="13"/>
      <c r="H80" s="13"/>
      <c r="I80" s="13" t="s">
        <v>226</v>
      </c>
      <c r="J80" s="13"/>
      <c r="K80" s="13"/>
      <c r="L80" s="13"/>
    </row>
    <row r="81" spans="1:12" x14ac:dyDescent="0.25">
      <c r="A81" s="3" t="s">
        <v>224</v>
      </c>
      <c r="B81" s="3"/>
      <c r="C81" s="3"/>
      <c r="D81" s="3"/>
      <c r="E81" s="3" t="s">
        <v>225</v>
      </c>
      <c r="F81" s="3"/>
      <c r="G81" s="3"/>
      <c r="H81" s="3"/>
      <c r="I81" s="3" t="s">
        <v>227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5">
    <mergeCell ref="K8:K10"/>
    <mergeCell ref="A80:D80"/>
    <mergeCell ref="A81:D81"/>
    <mergeCell ref="E80:H80"/>
    <mergeCell ref="E81:H81"/>
    <mergeCell ref="I80:L80"/>
    <mergeCell ref="I81:L81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2018-06-28T12:17:44Z</dcterms:created>
  <dcterms:modified xsi:type="dcterms:W3CDTF">2018-06-28T12:17:48Z</dcterms:modified>
</cp:coreProperties>
</file>