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18" i="1" l="1"/>
  <c r="D17" i="1" s="1"/>
  <c r="D16" i="1" s="1"/>
  <c r="E18" i="1"/>
  <c r="E17" i="1" s="1"/>
  <c r="E16" i="1" s="1"/>
  <c r="F18" i="1"/>
  <c r="G18" i="1"/>
  <c r="G17" i="1" s="1"/>
  <c r="H18" i="1"/>
  <c r="H17" i="1" s="1"/>
  <c r="H16" i="1" s="1"/>
  <c r="I18" i="1"/>
  <c r="I17" i="1" s="1"/>
  <c r="I16" i="1" s="1"/>
  <c r="J18" i="1"/>
  <c r="J17" i="1" s="1"/>
  <c r="J16" i="1" s="1"/>
  <c r="K18" i="1"/>
  <c r="F19" i="1"/>
  <c r="K19" i="1" s="1"/>
  <c r="D20" i="1"/>
  <c r="E20" i="1"/>
  <c r="G20" i="1"/>
  <c r="F20" i="1" s="1"/>
  <c r="K20" i="1" s="1"/>
  <c r="H20" i="1"/>
  <c r="I20" i="1"/>
  <c r="J20" i="1"/>
  <c r="F21" i="1"/>
  <c r="K21" i="1" s="1"/>
  <c r="F22" i="1"/>
  <c r="K22" i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 s="1"/>
  <c r="D28" i="1"/>
  <c r="E28" i="1"/>
  <c r="G28" i="1"/>
  <c r="F28" i="1" s="1"/>
  <c r="K28" i="1" s="1"/>
  <c r="H28" i="1"/>
  <c r="I28" i="1"/>
  <c r="J28" i="1"/>
  <c r="F29" i="1"/>
  <c r="K29" i="1" s="1"/>
  <c r="F30" i="1"/>
  <c r="K30" i="1"/>
  <c r="F31" i="1"/>
  <c r="K31" i="1"/>
  <c r="F32" i="1"/>
  <c r="K32" i="1" s="1"/>
  <c r="D34" i="1"/>
  <c r="D33" i="1" s="1"/>
  <c r="E34" i="1"/>
  <c r="G34" i="1"/>
  <c r="F34" i="1" s="1"/>
  <c r="K34" i="1" s="1"/>
  <c r="H34" i="1"/>
  <c r="I34" i="1"/>
  <c r="J34" i="1"/>
  <c r="J33" i="1" s="1"/>
  <c r="F35" i="1"/>
  <c r="K35" i="1" s="1"/>
  <c r="F36" i="1"/>
  <c r="K36" i="1"/>
  <c r="F37" i="1"/>
  <c r="K37" i="1"/>
  <c r="D39" i="1"/>
  <c r="D38" i="1" s="1"/>
  <c r="E39" i="1"/>
  <c r="E38" i="1" s="1"/>
  <c r="F39" i="1"/>
  <c r="G39" i="1"/>
  <c r="G38" i="1" s="1"/>
  <c r="H39" i="1"/>
  <c r="H38" i="1" s="1"/>
  <c r="I39" i="1"/>
  <c r="I38" i="1" s="1"/>
  <c r="J39" i="1"/>
  <c r="J38" i="1" s="1"/>
  <c r="K39" i="1"/>
  <c r="F40" i="1"/>
  <c r="K40" i="1" s="1"/>
  <c r="F41" i="1"/>
  <c r="K41" i="1" s="1"/>
  <c r="F42" i="1"/>
  <c r="K42" i="1"/>
  <c r="F43" i="1"/>
  <c r="K43" i="1"/>
  <c r="D45" i="1"/>
  <c r="D44" i="1" s="1"/>
  <c r="E45" i="1"/>
  <c r="E44" i="1" s="1"/>
  <c r="F45" i="1"/>
  <c r="G45" i="1"/>
  <c r="G44" i="1" s="1"/>
  <c r="H45" i="1"/>
  <c r="H44" i="1" s="1"/>
  <c r="I45" i="1"/>
  <c r="I44" i="1" s="1"/>
  <c r="J45" i="1"/>
  <c r="J44" i="1" s="1"/>
  <c r="K45" i="1"/>
  <c r="F46" i="1"/>
  <c r="K46" i="1" s="1"/>
  <c r="D49" i="1"/>
  <c r="D48" i="1" s="1"/>
  <c r="D50" i="1"/>
  <c r="E50" i="1"/>
  <c r="E49" i="1" s="1"/>
  <c r="E48" i="1" s="1"/>
  <c r="G50" i="1"/>
  <c r="F50" i="1" s="1"/>
  <c r="K50" i="1" s="1"/>
  <c r="H50" i="1"/>
  <c r="H49" i="1" s="1"/>
  <c r="H48" i="1" s="1"/>
  <c r="I50" i="1"/>
  <c r="I49" i="1" s="1"/>
  <c r="I48" i="1" s="1"/>
  <c r="J50" i="1"/>
  <c r="J49" i="1" s="1"/>
  <c r="J48" i="1" s="1"/>
  <c r="J47" i="1" s="1"/>
  <c r="F51" i="1"/>
  <c r="K51" i="1" s="1"/>
  <c r="D53" i="1"/>
  <c r="E53" i="1"/>
  <c r="G53" i="1"/>
  <c r="H53" i="1"/>
  <c r="I53" i="1"/>
  <c r="I52" i="1" s="1"/>
  <c r="J53" i="1"/>
  <c r="J52" i="1" s="1"/>
  <c r="F54" i="1"/>
  <c r="K54" i="1"/>
  <c r="F55" i="1"/>
  <c r="K55" i="1"/>
  <c r="F56" i="1"/>
  <c r="K56" i="1" s="1"/>
  <c r="D57" i="1"/>
  <c r="E57" i="1"/>
  <c r="G57" i="1"/>
  <c r="F57" i="1" s="1"/>
  <c r="K57" i="1" s="1"/>
  <c r="H57" i="1"/>
  <c r="I57" i="1"/>
  <c r="J57" i="1"/>
  <c r="F58" i="1"/>
  <c r="K58" i="1" s="1"/>
  <c r="J59" i="1"/>
  <c r="D60" i="1"/>
  <c r="D59" i="1" s="1"/>
  <c r="E60" i="1"/>
  <c r="E59" i="1" s="1"/>
  <c r="G60" i="1"/>
  <c r="G59" i="1" s="1"/>
  <c r="H60" i="1"/>
  <c r="H59" i="1" s="1"/>
  <c r="I60" i="1"/>
  <c r="I59" i="1" s="1"/>
  <c r="J60" i="1"/>
  <c r="F61" i="1"/>
  <c r="K61" i="1"/>
  <c r="D62" i="1"/>
  <c r="E62" i="1"/>
  <c r="G62" i="1"/>
  <c r="H62" i="1"/>
  <c r="F62" i="1" s="1"/>
  <c r="K62" i="1" s="1"/>
  <c r="I62" i="1"/>
  <c r="J62" i="1"/>
  <c r="F63" i="1"/>
  <c r="K63" i="1"/>
  <c r="F64" i="1"/>
  <c r="K64" i="1" s="1"/>
  <c r="D65" i="1"/>
  <c r="E65" i="1"/>
  <c r="G65" i="1"/>
  <c r="F65" i="1" s="1"/>
  <c r="K65" i="1" s="1"/>
  <c r="H65" i="1"/>
  <c r="I65" i="1"/>
  <c r="J65" i="1"/>
  <c r="F66" i="1"/>
  <c r="K66" i="1" s="1"/>
  <c r="F67" i="1"/>
  <c r="K67" i="1"/>
  <c r="F68" i="1"/>
  <c r="K68" i="1"/>
  <c r="D70" i="1"/>
  <c r="D69" i="1" s="1"/>
  <c r="E70" i="1"/>
  <c r="E69" i="1" s="1"/>
  <c r="F70" i="1"/>
  <c r="G70" i="1"/>
  <c r="G69" i="1" s="1"/>
  <c r="H70" i="1"/>
  <c r="H69" i="1" s="1"/>
  <c r="I70" i="1"/>
  <c r="I69" i="1" s="1"/>
  <c r="J70" i="1"/>
  <c r="J69" i="1" s="1"/>
  <c r="K70" i="1"/>
  <c r="F71" i="1"/>
  <c r="K71" i="1" s="1"/>
  <c r="D74" i="1"/>
  <c r="D73" i="1" s="1"/>
  <c r="D72" i="1" s="1"/>
  <c r="E74" i="1"/>
  <c r="E73" i="1" s="1"/>
  <c r="E72" i="1" s="1"/>
  <c r="G74" i="1"/>
  <c r="G73" i="1" s="1"/>
  <c r="H74" i="1"/>
  <c r="H73" i="1" s="1"/>
  <c r="H72" i="1" s="1"/>
  <c r="I74" i="1"/>
  <c r="I73" i="1" s="1"/>
  <c r="I72" i="1" s="1"/>
  <c r="J74" i="1"/>
  <c r="J73" i="1" s="1"/>
  <c r="J72" i="1" s="1"/>
  <c r="F75" i="1"/>
  <c r="K75" i="1" s="1"/>
  <c r="F76" i="1"/>
  <c r="K76" i="1"/>
  <c r="F77" i="1"/>
  <c r="K77" i="1"/>
  <c r="D78" i="1"/>
  <c r="E78" i="1"/>
  <c r="F78" i="1"/>
  <c r="G78" i="1"/>
  <c r="H78" i="1"/>
  <c r="I78" i="1"/>
  <c r="J78" i="1"/>
  <c r="K78" i="1"/>
  <c r="F79" i="1"/>
  <c r="K79" i="1" s="1"/>
  <c r="I47" i="1" l="1"/>
  <c r="J15" i="1"/>
  <c r="J14" i="1" s="1"/>
  <c r="F38" i="1"/>
  <c r="K38" i="1" s="1"/>
  <c r="F59" i="1"/>
  <c r="K59" i="1" s="1"/>
  <c r="F69" i="1"/>
  <c r="K69" i="1" s="1"/>
  <c r="F44" i="1"/>
  <c r="K44" i="1" s="1"/>
  <c r="I33" i="1"/>
  <c r="I15" i="1" s="1"/>
  <c r="I14" i="1" s="1"/>
  <c r="F17" i="1"/>
  <c r="K17" i="1" s="1"/>
  <c r="G16" i="1"/>
  <c r="H52" i="1"/>
  <c r="H47" i="1" s="1"/>
  <c r="E52" i="1"/>
  <c r="E47" i="1" s="1"/>
  <c r="H33" i="1"/>
  <c r="H15" i="1" s="1"/>
  <c r="H14" i="1" s="1"/>
  <c r="G52" i="1"/>
  <c r="F52" i="1" s="1"/>
  <c r="K52" i="1" s="1"/>
  <c r="D52" i="1"/>
  <c r="D47" i="1"/>
  <c r="G72" i="1"/>
  <c r="F72" i="1" s="1"/>
  <c r="K72" i="1" s="1"/>
  <c r="F73" i="1"/>
  <c r="K73" i="1" s="1"/>
  <c r="E33" i="1"/>
  <c r="E15" i="1" s="1"/>
  <c r="E14" i="1" s="1"/>
  <c r="D15" i="1"/>
  <c r="D14" i="1" s="1"/>
  <c r="F60" i="1"/>
  <c r="K60" i="1" s="1"/>
  <c r="F53" i="1"/>
  <c r="K53" i="1" s="1"/>
  <c r="G49" i="1"/>
  <c r="G33" i="1"/>
  <c r="F74" i="1"/>
  <c r="K74" i="1" s="1"/>
  <c r="G24" i="1"/>
  <c r="I12" i="1" l="1"/>
  <c r="I13" i="1"/>
  <c r="E12" i="1"/>
  <c r="E13" i="1"/>
  <c r="H12" i="1"/>
  <c r="H13" i="1"/>
  <c r="F24" i="1"/>
  <c r="K24" i="1" s="1"/>
  <c r="G23" i="1"/>
  <c r="F23" i="1" s="1"/>
  <c r="K23" i="1" s="1"/>
  <c r="F16" i="1"/>
  <c r="K16" i="1" s="1"/>
  <c r="F33" i="1"/>
  <c r="K33" i="1" s="1"/>
  <c r="D12" i="1"/>
  <c r="D13" i="1"/>
  <c r="F49" i="1"/>
  <c r="K49" i="1" s="1"/>
  <c r="G48" i="1"/>
  <c r="J12" i="1"/>
  <c r="J13" i="1"/>
  <c r="F48" i="1" l="1"/>
  <c r="K48" i="1" s="1"/>
  <c r="G47" i="1"/>
  <c r="F47" i="1" s="1"/>
  <c r="K47" i="1" s="1"/>
  <c r="G15" i="1"/>
  <c r="F15" i="1" l="1"/>
  <c r="K15" i="1" s="1"/>
  <c r="G14" i="1"/>
  <c r="F14" i="1" l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<sst xmlns="http://schemas.openxmlformats.org/spreadsheetml/2006/main" count="232" uniqueCount="231">
  <si>
    <t>JUDETUL  VASLUI</t>
  </si>
  <si>
    <t>COMUNA OLTENESTI</t>
  </si>
  <si>
    <t>Biroul contabilitate</t>
  </si>
  <si>
    <t xml:space="preserve"> Anexa 12</t>
  </si>
  <si>
    <t>Cont de executie - Venituri - Bugetul local</t>
  </si>
  <si>
    <t>Trimestrul: 4,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</si>
  <si>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</si>
  <si>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</si>
  <si>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</si>
  <si>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</si>
  <si>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</si>
  <si>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</si>
  <si>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</si>
  <si>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</si>
  <si>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</si>
  <si>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</si>
  <si>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</si>
  <si>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</si>
  <si>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</si>
  <si>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</si>
  <si>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</si>
  <si>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</si>
  <si>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</si>
  <si>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</si>
  <si>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</si>
  <si>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</si>
  <si>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</si>
  <si>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</si>
  <si>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</si>
  <si>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</si>
  <si>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</si>
  <si>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</si>
  <si>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</si>
  <si>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</si>
  <si>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</si>
  <si>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</si>
  <si>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</si>
  <si>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</si>
  <si>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</si>
  <si>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</si>
  <si>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</si>
  <si>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</si>
  <si>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</si>
  <si>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</si>
  <si>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</si>
  <si>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</si>
  <si>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</si>
  <si>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</si>
  <si>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</si>
  <si>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</si>
  <si>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</si>
  <si>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</si>
  <si>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</si>
  <si>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</si>
  <si>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</si>
  <si>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</si>
  <si>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</si>
  <si>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</si>
  <si>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</si>
  <si>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</si>
  <si>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</si>
  <si>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</si>
  <si>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</si>
  <si>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</si>
  <si>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</si>
  <si>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</si>
  <si>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</si>
  <si>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</si>
  <si>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</si>
  <si>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</si>
  <si>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</si>
  <si>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</si>
  <si>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</si>
  <si>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</si>
  <si>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</si>
  <si>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</si>
  <si>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</si>
  <si>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</si>
  <si>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</si>
  <si>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</si>
  <si>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</si>
  <si>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</si>
  <si>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</si>
  <si>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</si>
  <si>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</si>
  <si>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</si>
  <si>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</si>
  <si>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</si>
  <si>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</si>
  <si>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</si>
  <si>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</si>
  <si>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</si>
  <si>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</si>
  <si>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</si>
  <si>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</si>
  <si>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</si>
  <si>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</si>
  <si>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</si>
  <si>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</si>
  <si>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</si>
  <si>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</si>
  <si>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</si>
  <si>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</si>
  <si>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</si>
  <si>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</si>
  <si>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</si>
  <si>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</si>
  <si>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</si>
  <si>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</si>
  <si>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</si>
  <si>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</si>
  <si>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</si>
  <si>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</si>
  <si>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</si>
  <si>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</si>
  <si>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49</t>
  </si>
  <si>
    <t>Alte taxe pe utilizarea bunurilor, autorizarea utilizarii bunurilor sau pe desfasurare de activitati</t>
  </si>
  <si>
    <t>16.02.50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</si>
  <si>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</si>
  <si>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</si>
  <si>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</si>
  <si>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</si>
  <si>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</si>
  <si>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</si>
  <si>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</si>
  <si>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</si>
  <si>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</si>
  <si>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</si>
  <si>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</si>
  <si>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</si>
  <si>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</si>
  <si>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</si>
  <si>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</si>
  <si>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</si>
  <si>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</si>
  <si>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</si>
  <si>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</si>
  <si>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</si>
  <si>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</si>
  <si>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</si>
  <si>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</si>
  <si>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</si>
  <si>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</si>
  <si>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</si>
  <si>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</si>
  <si>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67</t>
  </si>
  <si>
    <t>Venituri din prestari de servicii si alte activitati (cod 33.02.08+33.02.10+33.02.12+33.02.24+33.02.27+33.02.28+33.02.50)</t>
  </si>
  <si>
    <t>33.02</t>
  </si>
  <si>
    <t>68</t>
  </si>
  <si>
    <t>Venituri din prestari de servicii</t>
  </si>
  <si>
    <t>33.02.08</t>
  </si>
  <si>
    <t>74</t>
  </si>
  <si>
    <t>Venituri din recuperarea cheltuielilor de judecata, imputatii si despagubiri</t>
  </si>
  <si>
    <t>33.02.28</t>
  </si>
  <si>
    <t>76</t>
  </si>
  <si>
    <t>Alte venituri din prestari de servicii si alte activitati</t>
  </si>
  <si>
    <t>33.02.50</t>
  </si>
  <si>
    <t>77</t>
  </si>
  <si>
    <t>Venituri din taxe administrative, eliberari permise (cod 34.02.02+34.02.50)</t>
  </si>
  <si>
    <t>34.02</t>
  </si>
  <si>
    <t>78</t>
  </si>
  <si>
    <t>Taxe extrajudiciare de timbru</t>
  </si>
  <si>
    <t>34.02.02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</si>
  <si>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</si>
  <si>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</si>
  <si>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</si>
  <si>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</si>
  <si>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</si>
  <si>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</si>
  <si>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</si>
  <si>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</si>
  <si>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</si>
  <si>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87</t>
  </si>
  <si>
    <t>Diverse venituri (cod 36.02.01+36.02.05+36.02.06+36.02.07+36.02.11+36.02.50)</t>
  </si>
  <si>
    <t>36.02</t>
  </si>
  <si>
    <t>91</t>
  </si>
  <si>
    <t>Taxe speciale</t>
  </si>
  <si>
    <t>36.02.06</t>
  </si>
  <si>
    <t>101</t>
  </si>
  <si>
    <t>Alte venituri</t>
  </si>
  <si>
    <t>36.02.50</t>
  </si>
  <si>
    <t>102</t>
  </si>
  <si>
    <t>Transferuri voluntare,  altele decat subventiile (cod 37.02.01+37.02.50)</t>
  </si>
  <si>
    <t>37.02</t>
  </si>
  <si>
    <t>103</t>
  </si>
  <si>
    <t>Donatii si sponsorizari</t>
  </si>
  <si>
    <t>37.02.01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</si>
  <si>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</si>
  <si>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</si>
  <si>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</si>
  <si>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</si>
  <si>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</si>
  <si>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</si>
  <si>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115</t>
  </si>
  <si>
    <t>III. OPERAŢIUNI FINANCIARE (cod 40.02+41.02)</t>
  </si>
  <si>
    <t>00.16</t>
  </si>
  <si>
    <t>116</t>
  </si>
  <si>
    <t>Încasări din rambursarea împrumuturilor acordate (cod 40.02.06+40.02.07+40.02.10+40.02.11+40.02.13+40.02.14+40.02.16+40.02.50)</t>
  </si>
  <si>
    <t>40.02</t>
  </si>
  <si>
    <t>122</t>
  </si>
  <si>
    <t>Sume din excedentul bugetului local utilizate pentru finantarea cheltuielilor sectiunii de dezvoltare</t>
  </si>
  <si>
    <t>40.02.14</t>
  </si>
  <si>
    <t>128</t>
  </si>
  <si>
    <t>IV.  SUBVENTII (cod 00.18)</t>
  </si>
  <si>
    <t>00.17</t>
  </si>
  <si>
    <t>129</t>
  </si>
  <si>
    <t>SUBVENTII DE LA ALTE NIVELE ALE ADMINISTRATIEI PUBLICE (cod 42.02+43.02)</t>
  </si>
  <si>
    <t>00.18</t>
  </si>
  <si>
    <t>130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</si>
  <si>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</si>
  <si>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</si>
  <si>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134</t>
  </si>
  <si>
    <t>Planuri si  regulamente de urbanism</t>
  </si>
  <si>
    <t>42.02.05</t>
  </si>
  <si>
    <t>162</t>
  </si>
  <si>
    <t>Subventii pentru acordarea ajutorului pentru incalzirea locuintei cu lemne, carbuni, combustibili petrolieri</t>
  </si>
  <si>
    <t>42.02.34</t>
  </si>
  <si>
    <t>186</t>
  </si>
  <si>
    <t>Finantarea programelor nationale de dezvoltare locala</t>
  </si>
  <si>
    <t>42.02.65</t>
  </si>
  <si>
    <t>190</t>
  </si>
  <si>
    <t>Subventii de la alte administratii (cod. 43.02.01+43.02.04+43.02.07+43.02.08+43.02.20+43.02.21)</t>
  </si>
  <si>
    <t>43.02</t>
  </si>
  <si>
    <t>201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</si>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</sst>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0" xfId="0" applyFont="1" applyBorder="1" applyAlignment="1">
      <alignment horizontal="center" vertical="center" wrapText="1" shrinkToFit="1"/>
    </xf>
    <xf numFmtId="0" fontId="5" fillId="0" borderId="11" xfId="0" applyFont="1" applyBorder="1" applyAlignment="1">
      <alignment horizontal="center" vertical="center" wrapText="1" shrinkToFit="1"/>
    </xf>
    <xf numFmtId="0" fontId="5" fillId="0" borderId="12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4" xfId="0" applyNumberFormat="1" applyFont="1" applyBorder="1" applyAlignment="1">
      <alignment wrapText="1" shrinkToFit="1"/>
    </xf>
    <xf numFmtId="4" fontId="4" fillId="0" borderId="14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6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7" customFormat="1" ht="15.75" thickBot="1" x14ac:dyDescent="0.3">
      <c r="A8" s="5" t="s">
        <v>6</v>
      </c>
      <c r="B8" s="6"/>
      <c r="C8" s="14" t="s">
        <v>8</v>
      </c>
      <c r="D8" s="12" t="s">
        <v>10</v>
      </c>
      <c r="E8" s="13"/>
      <c r="F8" s="12" t="s">
        <v>13</v>
      </c>
      <c r="G8" s="18"/>
      <c r="H8" s="13"/>
      <c r="I8" s="14" t="s">
        <v>18</v>
      </c>
      <c r="J8" s="14" t="s">
        <v>19</v>
      </c>
      <c r="K8" s="14" t="s">
        <v>20</v>
      </c>
    </row>
    <row r="9" spans="1:11" s="7" customFormat="1" x14ac:dyDescent="0.25">
      <c r="A9" s="8"/>
      <c r="B9" s="9"/>
      <c r="C9" s="15"/>
      <c r="D9" s="14" t="s">
        <v>11</v>
      </c>
      <c r="E9" s="14" t="s">
        <v>12</v>
      </c>
      <c r="F9" s="14" t="s">
        <v>14</v>
      </c>
      <c r="G9" s="14" t="s">
        <v>16</v>
      </c>
      <c r="H9" s="14" t="s">
        <v>17</v>
      </c>
      <c r="I9" s="15"/>
      <c r="J9" s="15"/>
      <c r="K9" s="15"/>
    </row>
    <row r="10" spans="1:11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</row>
    <row r="11" spans="1:11" s="7" customFormat="1" ht="15.75" thickBot="1" x14ac:dyDescent="0.3">
      <c r="A11" s="12" t="s">
        <v>7</v>
      </c>
      <c r="B11" s="13"/>
      <c r="C11" s="17" t="s">
        <v>9</v>
      </c>
      <c r="D11" s="17">
        <v>1</v>
      </c>
      <c r="E11" s="17">
        <v>2</v>
      </c>
      <c r="F11" s="17" t="s">
        <v>15</v>
      </c>
      <c r="G11" s="17">
        <v>4</v>
      </c>
      <c r="H11" s="17">
        <v>5</v>
      </c>
      <c r="I11" s="17">
        <v>6</v>
      </c>
      <c r="J11" s="17">
        <v>7</v>
      </c>
      <c r="K11" s="17" t="s">
        <v>21</v>
      </c>
    </row>
    <row r="12" spans="1:11" s="7" customFormat="1" ht="22.5" x14ac:dyDescent="0.25">
      <c r="A12" s="21" t="s">
        <v>22</v>
      </c>
      <c r="B12" s="21" t="s">
        <v>23</v>
      </c>
      <c r="C12" s="21" t="s">
        <v>24</v>
      </c>
      <c r="D12" s="22">
        <f>D14+D69+D72</f>
        <v>3200000</v>
      </c>
      <c r="E12" s="22">
        <f>E14+E69+E72</f>
        <v>4406703</v>
      </c>
      <c r="F12" s="22">
        <f>G12+H12</f>
        <v>5343660</v>
      </c>
      <c r="G12" s="22">
        <f>G14+G69+G72</f>
        <v>1163698</v>
      </c>
      <c r="H12" s="22">
        <f>H14+H69+H72</f>
        <v>4179962</v>
      </c>
      <c r="I12" s="22">
        <f>I14+I69+I72</f>
        <v>4059843</v>
      </c>
      <c r="J12" s="22">
        <f>J14+J69+J72</f>
        <v>22021</v>
      </c>
      <c r="K12" s="22">
        <f>F12-I12-J12</f>
        <v>1261796</v>
      </c>
    </row>
    <row r="13" spans="1:11" s="7" customFormat="1" ht="22.5" x14ac:dyDescent="0.25">
      <c r="A13" s="21" t="s">
        <v>25</v>
      </c>
      <c r="B13" s="21" t="s">
        <v>26</v>
      </c>
      <c r="C13" s="21" t="s">
        <v>27</v>
      </c>
      <c r="D13" s="22">
        <f>D14-D34-D65+D69</f>
        <v>902000</v>
      </c>
      <c r="E13" s="22">
        <f>E14-E34-E65+E69</f>
        <v>1148282</v>
      </c>
      <c r="F13" s="22">
        <f>G13+H13</f>
        <v>2148828</v>
      </c>
      <c r="G13" s="22">
        <f>G14-G34-G65+G69</f>
        <v>1163698</v>
      </c>
      <c r="H13" s="22">
        <f>H14-H34-H65+H69</f>
        <v>985130</v>
      </c>
      <c r="I13" s="22">
        <f>I14-I34-I65+I69</f>
        <v>865011</v>
      </c>
      <c r="J13" s="22">
        <f>J14-J34-J65+J69</f>
        <v>22021</v>
      </c>
      <c r="K13" s="22">
        <f>F13-I13-J13</f>
        <v>1261796</v>
      </c>
    </row>
    <row r="14" spans="1:11" s="7" customFormat="1" x14ac:dyDescent="0.25">
      <c r="A14" s="21" t="s">
        <v>28</v>
      </c>
      <c r="B14" s="21" t="s">
        <v>29</v>
      </c>
      <c r="C14" s="21" t="s">
        <v>30</v>
      </c>
      <c r="D14" s="22">
        <f>D15+D47</f>
        <v>3180000</v>
      </c>
      <c r="E14" s="22">
        <f>E15+E47</f>
        <v>3384000</v>
      </c>
      <c r="F14" s="22">
        <f>G14+H14</f>
        <v>4539247</v>
      </c>
      <c r="G14" s="22">
        <f>G15+G47</f>
        <v>1163698</v>
      </c>
      <c r="H14" s="22">
        <f>H15+H47</f>
        <v>3375549</v>
      </c>
      <c r="I14" s="22">
        <f>I15+I47</f>
        <v>3255430</v>
      </c>
      <c r="J14" s="22">
        <f>J15+J47</f>
        <v>22021</v>
      </c>
      <c r="K14" s="22">
        <f>F14-I14-J14</f>
        <v>1261796</v>
      </c>
    </row>
    <row r="15" spans="1:11" s="7" customFormat="1" ht="22.5" x14ac:dyDescent="0.25">
      <c r="A15" s="21" t="s">
        <v>31</v>
      </c>
      <c r="B15" s="21" t="s">
        <v>32</v>
      </c>
      <c r="C15" s="21" t="s">
        <v>33</v>
      </c>
      <c r="D15" s="22">
        <f>D16+D23+D33+D44</f>
        <v>3055500</v>
      </c>
      <c r="E15" s="22">
        <f>E16+E23+E33+E44</f>
        <v>3236500</v>
      </c>
      <c r="F15" s="22">
        <f>G15+H15</f>
        <v>4055797</v>
      </c>
      <c r="G15" s="22">
        <f>G16+G23+G33+G44</f>
        <v>862276</v>
      </c>
      <c r="H15" s="22">
        <f>H16+H23+H33+H44</f>
        <v>3193521</v>
      </c>
      <c r="I15" s="22">
        <f>I16+I23+I33+I44</f>
        <v>3146966</v>
      </c>
      <c r="J15" s="22">
        <f>J16+J23+J33+J44</f>
        <v>22021</v>
      </c>
      <c r="K15" s="22">
        <f>F15-I15-J15</f>
        <v>886810</v>
      </c>
    </row>
    <row r="16" spans="1:11" s="7" customFormat="1" ht="22.5" x14ac:dyDescent="0.25">
      <c r="A16" s="21" t="s">
        <v>34</v>
      </c>
      <c r="B16" s="21" t="s">
        <v>35</v>
      </c>
      <c r="C16" s="21" t="s">
        <v>36</v>
      </c>
      <c r="D16" s="22">
        <f>+D17</f>
        <v>449000</v>
      </c>
      <c r="E16" s="22">
        <f>+E17</f>
        <v>459000</v>
      </c>
      <c r="F16" s="22">
        <f>G16+H16</f>
        <v>479728</v>
      </c>
      <c r="G16" s="22">
        <f>+G17</f>
        <v>0</v>
      </c>
      <c r="H16" s="22">
        <f>+H17</f>
        <v>479728</v>
      </c>
      <c r="I16" s="22">
        <f>+I17</f>
        <v>479728</v>
      </c>
      <c r="J16" s="22">
        <f>+J17</f>
        <v>0</v>
      </c>
      <c r="K16" s="22">
        <f>F16-I16-J16</f>
        <v>0</v>
      </c>
    </row>
    <row r="17" spans="1:11" s="7" customFormat="1" ht="33" x14ac:dyDescent="0.25">
      <c r="A17" s="21" t="s">
        <v>37</v>
      </c>
      <c r="B17" s="21" t="s">
        <v>38</v>
      </c>
      <c r="C17" s="21" t="s">
        <v>39</v>
      </c>
      <c r="D17" s="22">
        <f>D18+D20</f>
        <v>449000</v>
      </c>
      <c r="E17" s="22">
        <f>E18+E20</f>
        <v>459000</v>
      </c>
      <c r="F17" s="22">
        <f>G17+H17</f>
        <v>479728</v>
      </c>
      <c r="G17" s="22">
        <f>G18+G20</f>
        <v>0</v>
      </c>
      <c r="H17" s="22">
        <f>H18+H20</f>
        <v>479728</v>
      </c>
      <c r="I17" s="22">
        <f>I18+I20</f>
        <v>479728</v>
      </c>
      <c r="J17" s="22">
        <f>J18+J20</f>
        <v>0</v>
      </c>
      <c r="K17" s="22">
        <f>F17-I17-J17</f>
        <v>0</v>
      </c>
    </row>
    <row r="18" spans="1:11" s="7" customFormat="1" x14ac:dyDescent="0.25">
      <c r="A18" s="21" t="s">
        <v>40</v>
      </c>
      <c r="B18" s="21" t="s">
        <v>41</v>
      </c>
      <c r="C18" s="21" t="s">
        <v>42</v>
      </c>
      <c r="D18" s="22">
        <f>+D19</f>
        <v>5000</v>
      </c>
      <c r="E18" s="22">
        <f>+E19</f>
        <v>5000</v>
      </c>
      <c r="F18" s="22">
        <f>G18+H18</f>
        <v>2729</v>
      </c>
      <c r="G18" s="22">
        <f>+G19</f>
        <v>0</v>
      </c>
      <c r="H18" s="22">
        <f>+H19</f>
        <v>2729</v>
      </c>
      <c r="I18" s="22">
        <f>+I19</f>
        <v>2729</v>
      </c>
      <c r="J18" s="22">
        <f>+J19</f>
        <v>0</v>
      </c>
      <c r="K18" s="22">
        <f>F18-I18-J18</f>
        <v>0</v>
      </c>
    </row>
    <row r="19" spans="1:11" s="7" customFormat="1" ht="22.5" x14ac:dyDescent="0.25">
      <c r="A19" s="21" t="s">
        <v>43</v>
      </c>
      <c r="B19" s="21" t="s">
        <v>44</v>
      </c>
      <c r="C19" s="21" t="s">
        <v>45</v>
      </c>
      <c r="D19" s="22">
        <v>5000</v>
      </c>
      <c r="E19" s="22">
        <v>5000</v>
      </c>
      <c r="F19" s="22">
        <f>G19+H19</f>
        <v>2729</v>
      </c>
      <c r="G19" s="22">
        <v>0</v>
      </c>
      <c r="H19" s="22">
        <v>2729</v>
      </c>
      <c r="I19" s="22">
        <v>2729</v>
      </c>
      <c r="J19" s="22">
        <v>0</v>
      </c>
      <c r="K19" s="22">
        <f>F19-I19-J19</f>
        <v>0</v>
      </c>
    </row>
    <row r="20" spans="1:11" s="7" customFormat="1" ht="22.5" x14ac:dyDescent="0.25">
      <c r="A20" s="21" t="s">
        <v>46</v>
      </c>
      <c r="B20" s="21" t="s">
        <v>47</v>
      </c>
      <c r="C20" s="21" t="s">
        <v>48</v>
      </c>
      <c r="D20" s="22">
        <f>D21+D22</f>
        <v>444000</v>
      </c>
      <c r="E20" s="22">
        <f>E21+E22</f>
        <v>454000</v>
      </c>
      <c r="F20" s="22">
        <f>G20+H20</f>
        <v>476999</v>
      </c>
      <c r="G20" s="22">
        <f>G21+G22</f>
        <v>0</v>
      </c>
      <c r="H20" s="22">
        <f>H21+H22</f>
        <v>476999</v>
      </c>
      <c r="I20" s="22">
        <f>I21+I22</f>
        <v>476999</v>
      </c>
      <c r="J20" s="22">
        <f>J21+J22</f>
        <v>0</v>
      </c>
      <c r="K20" s="22">
        <f>F20-I20-J20</f>
        <v>0</v>
      </c>
    </row>
    <row r="21" spans="1:11" s="7" customFormat="1" x14ac:dyDescent="0.25">
      <c r="A21" s="21" t="s">
        <v>49</v>
      </c>
      <c r="B21" s="21" t="s">
        <v>50</v>
      </c>
      <c r="C21" s="21" t="s">
        <v>51</v>
      </c>
      <c r="D21" s="22">
        <v>128000</v>
      </c>
      <c r="E21" s="22">
        <v>128000</v>
      </c>
      <c r="F21" s="22">
        <f>G21+H21</f>
        <v>127232</v>
      </c>
      <c r="G21" s="22">
        <v>0</v>
      </c>
      <c r="H21" s="22">
        <v>127232</v>
      </c>
      <c r="I21" s="22">
        <v>127232</v>
      </c>
      <c r="J21" s="22">
        <v>0</v>
      </c>
      <c r="K21" s="22">
        <f>F21-I21-J21</f>
        <v>0</v>
      </c>
    </row>
    <row r="22" spans="1:11" s="7" customFormat="1" ht="22.5" x14ac:dyDescent="0.25">
      <c r="A22" s="21" t="s">
        <v>52</v>
      </c>
      <c r="B22" s="21" t="s">
        <v>53</v>
      </c>
      <c r="C22" s="21" t="s">
        <v>54</v>
      </c>
      <c r="D22" s="22">
        <v>316000</v>
      </c>
      <c r="E22" s="22">
        <v>326000</v>
      </c>
      <c r="F22" s="22">
        <f>G22+H22</f>
        <v>349767</v>
      </c>
      <c r="G22" s="22">
        <v>0</v>
      </c>
      <c r="H22" s="22">
        <v>349767</v>
      </c>
      <c r="I22" s="22">
        <v>349767</v>
      </c>
      <c r="J22" s="22">
        <v>0</v>
      </c>
      <c r="K22" s="22">
        <f>F22-I22-J22</f>
        <v>0</v>
      </c>
    </row>
    <row r="23" spans="1:11" s="7" customFormat="1" ht="22.5" x14ac:dyDescent="0.25">
      <c r="A23" s="21" t="s">
        <v>55</v>
      </c>
      <c r="B23" s="21" t="s">
        <v>56</v>
      </c>
      <c r="C23" s="21" t="s">
        <v>57</v>
      </c>
      <c r="D23" s="22">
        <f>D24</f>
        <v>308000</v>
      </c>
      <c r="E23" s="22">
        <f>E24</f>
        <v>320000</v>
      </c>
      <c r="F23" s="22">
        <f>G23+H23</f>
        <v>1136803</v>
      </c>
      <c r="G23" s="22">
        <f>G24</f>
        <v>839414</v>
      </c>
      <c r="H23" s="22">
        <f>H24</f>
        <v>297389</v>
      </c>
      <c r="I23" s="22">
        <f>I24</f>
        <v>248134</v>
      </c>
      <c r="J23" s="22">
        <f>J24</f>
        <v>22021</v>
      </c>
      <c r="K23" s="22">
        <f>F23-I23-J23</f>
        <v>866648</v>
      </c>
    </row>
    <row r="24" spans="1:11" s="7" customFormat="1" ht="22.5" x14ac:dyDescent="0.25">
      <c r="A24" s="21" t="s">
        <v>58</v>
      </c>
      <c r="B24" s="21" t="s">
        <v>59</v>
      </c>
      <c r="C24" s="21" t="s">
        <v>60</v>
      </c>
      <c r="D24" s="22">
        <f>D25+D28+D32</f>
        <v>308000</v>
      </c>
      <c r="E24" s="22">
        <f>E25+E28+E32</f>
        <v>320000</v>
      </c>
      <c r="F24" s="22">
        <f>G24+H24</f>
        <v>1136803</v>
      </c>
      <c r="G24" s="22">
        <f>G25+G28+G32</f>
        <v>839414</v>
      </c>
      <c r="H24" s="22">
        <f>H25+H28+H32</f>
        <v>297389</v>
      </c>
      <c r="I24" s="22">
        <f>I25+I28+I32</f>
        <v>248134</v>
      </c>
      <c r="J24" s="22">
        <f>J25+J28+J32</f>
        <v>22021</v>
      </c>
      <c r="K24" s="22">
        <f>F24-I24-J24</f>
        <v>866648</v>
      </c>
    </row>
    <row r="25" spans="1:11" s="7" customFormat="1" ht="22.5" x14ac:dyDescent="0.25">
      <c r="A25" s="21" t="s">
        <v>61</v>
      </c>
      <c r="B25" s="21" t="s">
        <v>62</v>
      </c>
      <c r="C25" s="21" t="s">
        <v>63</v>
      </c>
      <c r="D25" s="22">
        <f>D26+D27</f>
        <v>65000</v>
      </c>
      <c r="E25" s="22">
        <f>E26+E27</f>
        <v>65000</v>
      </c>
      <c r="F25" s="22">
        <f>G25+H25</f>
        <v>341356</v>
      </c>
      <c r="G25" s="22">
        <f>G26+G27</f>
        <v>315529</v>
      </c>
      <c r="H25" s="22">
        <f>H26+H27</f>
        <v>25827</v>
      </c>
      <c r="I25" s="22">
        <f>I26+I27</f>
        <v>28567</v>
      </c>
      <c r="J25" s="22">
        <f>J26+J27</f>
        <v>22021</v>
      </c>
      <c r="K25" s="22">
        <f>F25-I25-J25</f>
        <v>290768</v>
      </c>
    </row>
    <row r="26" spans="1:11" s="7" customFormat="1" x14ac:dyDescent="0.25">
      <c r="A26" s="21" t="s">
        <v>64</v>
      </c>
      <c r="B26" s="21" t="s">
        <v>65</v>
      </c>
      <c r="C26" s="21" t="s">
        <v>66</v>
      </c>
      <c r="D26" s="22">
        <v>30000</v>
      </c>
      <c r="E26" s="22">
        <v>30000</v>
      </c>
      <c r="F26" s="22">
        <f>G26+H26</f>
        <v>49734</v>
      </c>
      <c r="G26" s="22">
        <v>23907</v>
      </c>
      <c r="H26" s="22">
        <v>25827</v>
      </c>
      <c r="I26" s="22">
        <v>24150</v>
      </c>
      <c r="J26" s="22">
        <v>0</v>
      </c>
      <c r="K26" s="22">
        <f>F26-I26-J26</f>
        <v>25584</v>
      </c>
    </row>
    <row r="27" spans="1:11" s="7" customFormat="1" x14ac:dyDescent="0.25">
      <c r="A27" s="21" t="s">
        <v>67</v>
      </c>
      <c r="B27" s="21" t="s">
        <v>68</v>
      </c>
      <c r="C27" s="21" t="s">
        <v>69</v>
      </c>
      <c r="D27" s="22">
        <v>35000</v>
      </c>
      <c r="E27" s="22">
        <v>35000</v>
      </c>
      <c r="F27" s="22">
        <f>G27+H27</f>
        <v>291622</v>
      </c>
      <c r="G27" s="22">
        <v>291622</v>
      </c>
      <c r="H27" s="22">
        <v>0</v>
      </c>
      <c r="I27" s="22">
        <v>4417</v>
      </c>
      <c r="J27" s="22">
        <v>22021</v>
      </c>
      <c r="K27" s="22">
        <f>F27-I27-J27</f>
        <v>265184</v>
      </c>
    </row>
    <row r="28" spans="1:11" s="7" customFormat="1" ht="22.5" x14ac:dyDescent="0.25">
      <c r="A28" s="21" t="s">
        <v>70</v>
      </c>
      <c r="B28" s="21" t="s">
        <v>71</v>
      </c>
      <c r="C28" s="21" t="s">
        <v>72</v>
      </c>
      <c r="D28" s="22">
        <f>D29+D30+D31</f>
        <v>239000</v>
      </c>
      <c r="E28" s="22">
        <f>E29+E30+E31</f>
        <v>251000</v>
      </c>
      <c r="F28" s="22">
        <f>G28+H28</f>
        <v>792548</v>
      </c>
      <c r="G28" s="22">
        <f>G29+G30+G31</f>
        <v>523885</v>
      </c>
      <c r="H28" s="22">
        <f>H29+H30+H31</f>
        <v>268663</v>
      </c>
      <c r="I28" s="22">
        <f>I29+I30+I31</f>
        <v>216668</v>
      </c>
      <c r="J28" s="22">
        <f>J29+J30+J31</f>
        <v>0</v>
      </c>
      <c r="K28" s="22">
        <f>F28-I28-J28</f>
        <v>575880</v>
      </c>
    </row>
    <row r="29" spans="1:11" s="7" customFormat="1" ht="22.5" x14ac:dyDescent="0.25">
      <c r="A29" s="21" t="s">
        <v>73</v>
      </c>
      <c r="B29" s="21" t="s">
        <v>74</v>
      </c>
      <c r="C29" s="21" t="s">
        <v>75</v>
      </c>
      <c r="D29" s="22">
        <v>74000</v>
      </c>
      <c r="E29" s="22">
        <v>74000</v>
      </c>
      <c r="F29" s="22">
        <f>G29+H29</f>
        <v>141540</v>
      </c>
      <c r="G29" s="22">
        <v>64171</v>
      </c>
      <c r="H29" s="22">
        <v>77369</v>
      </c>
      <c r="I29" s="22">
        <v>66046</v>
      </c>
      <c r="J29" s="22">
        <v>0</v>
      </c>
      <c r="K29" s="22">
        <f>F29-I29-J29</f>
        <v>75494</v>
      </c>
    </row>
    <row r="30" spans="1:11" s="7" customFormat="1" ht="22.5" x14ac:dyDescent="0.25">
      <c r="A30" s="21" t="s">
        <v>76</v>
      </c>
      <c r="B30" s="21" t="s">
        <v>77</v>
      </c>
      <c r="C30" s="21" t="s">
        <v>78</v>
      </c>
      <c r="D30" s="22">
        <v>4000</v>
      </c>
      <c r="E30" s="22">
        <v>4000</v>
      </c>
      <c r="F30" s="22">
        <f>G30+H30</f>
        <v>13240</v>
      </c>
      <c r="G30" s="22">
        <v>8323</v>
      </c>
      <c r="H30" s="22">
        <v>4917</v>
      </c>
      <c r="I30" s="22">
        <v>331</v>
      </c>
      <c r="J30" s="22">
        <v>0</v>
      </c>
      <c r="K30" s="22">
        <f>F30-I30-J30</f>
        <v>12909</v>
      </c>
    </row>
    <row r="31" spans="1:11" s="7" customFormat="1" x14ac:dyDescent="0.25">
      <c r="A31" s="21" t="s">
        <v>79</v>
      </c>
      <c r="B31" s="21" t="s">
        <v>80</v>
      </c>
      <c r="C31" s="21" t="s">
        <v>81</v>
      </c>
      <c r="D31" s="22">
        <v>161000</v>
      </c>
      <c r="E31" s="22">
        <v>173000</v>
      </c>
      <c r="F31" s="22">
        <f>G31+H31</f>
        <v>637768</v>
      </c>
      <c r="G31" s="22">
        <v>451391</v>
      </c>
      <c r="H31" s="22">
        <v>186377</v>
      </c>
      <c r="I31" s="22">
        <v>150291</v>
      </c>
      <c r="J31" s="22">
        <v>0</v>
      </c>
      <c r="K31" s="22">
        <f>F31-I31-J31</f>
        <v>487477</v>
      </c>
    </row>
    <row r="32" spans="1:11" s="7" customFormat="1" x14ac:dyDescent="0.25">
      <c r="A32" s="21" t="s">
        <v>82</v>
      </c>
      <c r="B32" s="21" t="s">
        <v>83</v>
      </c>
      <c r="C32" s="21" t="s">
        <v>84</v>
      </c>
      <c r="D32" s="22">
        <v>4000</v>
      </c>
      <c r="E32" s="22">
        <v>4000</v>
      </c>
      <c r="F32" s="22">
        <f>G32+H32</f>
        <v>2899</v>
      </c>
      <c r="G32" s="22">
        <v>0</v>
      </c>
      <c r="H32" s="22">
        <v>2899</v>
      </c>
      <c r="I32" s="22">
        <v>2899</v>
      </c>
      <c r="J32" s="22">
        <v>0</v>
      </c>
      <c r="K32" s="22">
        <f>F32-I32-J32</f>
        <v>0</v>
      </c>
    </row>
    <row r="33" spans="1:11" s="7" customFormat="1" ht="22.5" x14ac:dyDescent="0.25">
      <c r="A33" s="21" t="s">
        <v>85</v>
      </c>
      <c r="B33" s="21" t="s">
        <v>86</v>
      </c>
      <c r="C33" s="21" t="s">
        <v>87</v>
      </c>
      <c r="D33" s="22">
        <f>D34+D38</f>
        <v>2288500</v>
      </c>
      <c r="E33" s="22">
        <f>E34+E38</f>
        <v>2447500</v>
      </c>
      <c r="F33" s="22">
        <f>G33+H33</f>
        <v>2432278</v>
      </c>
      <c r="G33" s="22">
        <f>G34+G38</f>
        <v>22575</v>
      </c>
      <c r="H33" s="22">
        <f>H34+H38</f>
        <v>2409703</v>
      </c>
      <c r="I33" s="22">
        <f>I34+I38</f>
        <v>2412444</v>
      </c>
      <c r="J33" s="22">
        <f>J34+J38</f>
        <v>0</v>
      </c>
      <c r="K33" s="22">
        <f>F33-I33-J33</f>
        <v>19834</v>
      </c>
    </row>
    <row r="34" spans="1:11" s="7" customFormat="1" ht="22.5" x14ac:dyDescent="0.25">
      <c r="A34" s="21" t="s">
        <v>88</v>
      </c>
      <c r="B34" s="21" t="s">
        <v>89</v>
      </c>
      <c r="C34" s="21" t="s">
        <v>90</v>
      </c>
      <c r="D34" s="22">
        <f>+D35+D36+D37</f>
        <v>2258000</v>
      </c>
      <c r="E34" s="22">
        <f>+E35+E36+E37</f>
        <v>2417000</v>
      </c>
      <c r="F34" s="22">
        <f>G34+H34</f>
        <v>2383419</v>
      </c>
      <c r="G34" s="22">
        <f>+G35+G36+G37</f>
        <v>0</v>
      </c>
      <c r="H34" s="22">
        <f>+H35+H36+H37</f>
        <v>2383419</v>
      </c>
      <c r="I34" s="22">
        <f>+I35+I36+I37</f>
        <v>2383419</v>
      </c>
      <c r="J34" s="22">
        <f>+J35+J36+J37</f>
        <v>0</v>
      </c>
      <c r="K34" s="22">
        <f>F34-I34-J34</f>
        <v>0</v>
      </c>
    </row>
    <row r="35" spans="1:11" s="7" customFormat="1" ht="43.5" x14ac:dyDescent="0.25">
      <c r="A35" s="21" t="s">
        <v>91</v>
      </c>
      <c r="B35" s="21" t="s">
        <v>92</v>
      </c>
      <c r="C35" s="21" t="s">
        <v>93</v>
      </c>
      <c r="D35" s="22">
        <v>1504000</v>
      </c>
      <c r="E35" s="22">
        <v>1663000</v>
      </c>
      <c r="F35" s="22">
        <f>G35+H35</f>
        <v>1629419</v>
      </c>
      <c r="G35" s="22">
        <v>0</v>
      </c>
      <c r="H35" s="22">
        <v>1629419</v>
      </c>
      <c r="I35" s="22">
        <v>1629419</v>
      </c>
      <c r="J35" s="22">
        <v>0</v>
      </c>
      <c r="K35" s="22">
        <f>F35-I35-J35</f>
        <v>0</v>
      </c>
    </row>
    <row r="36" spans="1:11" s="7" customFormat="1" ht="22.5" x14ac:dyDescent="0.25">
      <c r="A36" s="21" t="s">
        <v>94</v>
      </c>
      <c r="B36" s="21" t="s">
        <v>95</v>
      </c>
      <c r="C36" s="21" t="s">
        <v>96</v>
      </c>
      <c r="D36" s="22">
        <v>50000</v>
      </c>
      <c r="E36" s="22">
        <v>50000</v>
      </c>
      <c r="F36" s="22">
        <f>G36+H36</f>
        <v>50000</v>
      </c>
      <c r="G36" s="22">
        <v>0</v>
      </c>
      <c r="H36" s="22">
        <v>50000</v>
      </c>
      <c r="I36" s="22">
        <v>50000</v>
      </c>
      <c r="J36" s="22">
        <v>0</v>
      </c>
      <c r="K36" s="22">
        <f>F36-I36-J36</f>
        <v>0</v>
      </c>
    </row>
    <row r="37" spans="1:11" s="7" customFormat="1" ht="22.5" x14ac:dyDescent="0.25">
      <c r="A37" s="21" t="s">
        <v>97</v>
      </c>
      <c r="B37" s="21" t="s">
        <v>98</v>
      </c>
      <c r="C37" s="21" t="s">
        <v>99</v>
      </c>
      <c r="D37" s="22">
        <v>704000</v>
      </c>
      <c r="E37" s="22">
        <v>704000</v>
      </c>
      <c r="F37" s="22">
        <f>G37+H37</f>
        <v>704000</v>
      </c>
      <c r="G37" s="22">
        <v>0</v>
      </c>
      <c r="H37" s="22">
        <v>704000</v>
      </c>
      <c r="I37" s="22">
        <v>704000</v>
      </c>
      <c r="J37" s="22">
        <v>0</v>
      </c>
      <c r="K37" s="22">
        <f>F37-I37-J37</f>
        <v>0</v>
      </c>
    </row>
    <row r="38" spans="1:11" s="7" customFormat="1" ht="33" x14ac:dyDescent="0.25">
      <c r="A38" s="21" t="s">
        <v>100</v>
      </c>
      <c r="B38" s="21" t="s">
        <v>101</v>
      </c>
      <c r="C38" s="21" t="s">
        <v>102</v>
      </c>
      <c r="D38" s="22">
        <f>D39+D42+D43</f>
        <v>30500</v>
      </c>
      <c r="E38" s="22">
        <f>E39+E42+E43</f>
        <v>30500</v>
      </c>
      <c r="F38" s="22">
        <f>G38+H38</f>
        <v>48859</v>
      </c>
      <c r="G38" s="22">
        <f>G39+G42+G43</f>
        <v>22575</v>
      </c>
      <c r="H38" s="22">
        <f>H39+H42+H43</f>
        <v>26284</v>
      </c>
      <c r="I38" s="22">
        <f>I39+I42+I43</f>
        <v>29025</v>
      </c>
      <c r="J38" s="22">
        <f>J39+J42+J43</f>
        <v>0</v>
      </c>
      <c r="K38" s="22">
        <f>F38-I38-J38</f>
        <v>19834</v>
      </c>
    </row>
    <row r="39" spans="1:11" s="7" customFormat="1" ht="22.5" x14ac:dyDescent="0.25">
      <c r="A39" s="21" t="s">
        <v>103</v>
      </c>
      <c r="B39" s="21" t="s">
        <v>104</v>
      </c>
      <c r="C39" s="21" t="s">
        <v>105</v>
      </c>
      <c r="D39" s="22">
        <f>D40+D41</f>
        <v>28500</v>
      </c>
      <c r="E39" s="22">
        <f>E40+E41</f>
        <v>28500</v>
      </c>
      <c r="F39" s="22">
        <f>G39+H39</f>
        <v>48201</v>
      </c>
      <c r="G39" s="22">
        <f>G40+G41</f>
        <v>22377</v>
      </c>
      <c r="H39" s="22">
        <f>H40+H41</f>
        <v>25824</v>
      </c>
      <c r="I39" s="22">
        <f>I40+I41</f>
        <v>28488</v>
      </c>
      <c r="J39" s="22">
        <f>J40+J41</f>
        <v>0</v>
      </c>
      <c r="K39" s="22">
        <f>F39-I39-J39</f>
        <v>19713</v>
      </c>
    </row>
    <row r="40" spans="1:11" s="7" customFormat="1" ht="22.5" x14ac:dyDescent="0.25">
      <c r="A40" s="21" t="s">
        <v>106</v>
      </c>
      <c r="B40" s="21" t="s">
        <v>107</v>
      </c>
      <c r="C40" s="21" t="s">
        <v>108</v>
      </c>
      <c r="D40" s="22">
        <v>26000</v>
      </c>
      <c r="E40" s="22">
        <v>26000</v>
      </c>
      <c r="F40" s="22">
        <f>G40+H40</f>
        <v>43504</v>
      </c>
      <c r="G40" s="22">
        <v>18845</v>
      </c>
      <c r="H40" s="22">
        <v>24659</v>
      </c>
      <c r="I40" s="22">
        <v>27561</v>
      </c>
      <c r="J40" s="22">
        <v>0</v>
      </c>
      <c r="K40" s="22">
        <f>F40-I40-J40</f>
        <v>15943</v>
      </c>
    </row>
    <row r="41" spans="1:11" s="7" customFormat="1" ht="22.5" x14ac:dyDescent="0.25">
      <c r="A41" s="21" t="s">
        <v>109</v>
      </c>
      <c r="B41" s="21" t="s">
        <v>110</v>
      </c>
      <c r="C41" s="21" t="s">
        <v>111</v>
      </c>
      <c r="D41" s="22">
        <v>2500</v>
      </c>
      <c r="E41" s="22">
        <v>2500</v>
      </c>
      <c r="F41" s="22">
        <f>G41+H41</f>
        <v>4697</v>
      </c>
      <c r="G41" s="22">
        <v>3532</v>
      </c>
      <c r="H41" s="22">
        <v>1165</v>
      </c>
      <c r="I41" s="22">
        <v>927</v>
      </c>
      <c r="J41" s="22">
        <v>0</v>
      </c>
      <c r="K41" s="22">
        <f>F41-I41-J41</f>
        <v>3770</v>
      </c>
    </row>
    <row r="42" spans="1:11" s="7" customFormat="1" ht="22.5" x14ac:dyDescent="0.25">
      <c r="A42" s="21" t="s">
        <v>112</v>
      </c>
      <c r="B42" s="21" t="s">
        <v>113</v>
      </c>
      <c r="C42" s="21" t="s">
        <v>114</v>
      </c>
      <c r="D42" s="22">
        <v>1000</v>
      </c>
      <c r="E42" s="22">
        <v>1000</v>
      </c>
      <c r="F42" s="22">
        <f>G42+H42</f>
        <v>74</v>
      </c>
      <c r="G42" s="22">
        <v>0</v>
      </c>
      <c r="H42" s="22">
        <v>74</v>
      </c>
      <c r="I42" s="22">
        <v>74</v>
      </c>
      <c r="J42" s="22">
        <v>0</v>
      </c>
      <c r="K42" s="22">
        <f>F42-I42-J42</f>
        <v>0</v>
      </c>
    </row>
    <row r="43" spans="1:11" s="7" customFormat="1" ht="33" x14ac:dyDescent="0.25">
      <c r="A43" s="21" t="s">
        <v>115</v>
      </c>
      <c r="B43" s="21" t="s">
        <v>116</v>
      </c>
      <c r="C43" s="21" t="s">
        <v>117</v>
      </c>
      <c r="D43" s="22">
        <v>1000</v>
      </c>
      <c r="E43" s="22">
        <v>1000</v>
      </c>
      <c r="F43" s="22">
        <f>G43+H43</f>
        <v>584</v>
      </c>
      <c r="G43" s="22">
        <v>198</v>
      </c>
      <c r="H43" s="22">
        <v>386</v>
      </c>
      <c r="I43" s="22">
        <v>463</v>
      </c>
      <c r="J43" s="22">
        <v>0</v>
      </c>
      <c r="K43" s="22">
        <f>F43-I43-J43</f>
        <v>121</v>
      </c>
    </row>
    <row r="44" spans="1:11" s="7" customFormat="1" ht="22.5" x14ac:dyDescent="0.25">
      <c r="A44" s="21" t="s">
        <v>118</v>
      </c>
      <c r="B44" s="21" t="s">
        <v>119</v>
      </c>
      <c r="C44" s="21" t="s">
        <v>120</v>
      </c>
      <c r="D44" s="22">
        <f>D45</f>
        <v>10000</v>
      </c>
      <c r="E44" s="22">
        <f>E45</f>
        <v>10000</v>
      </c>
      <c r="F44" s="22">
        <f>G44+H44</f>
        <v>6988</v>
      </c>
      <c r="G44" s="22">
        <f>G45</f>
        <v>287</v>
      </c>
      <c r="H44" s="22">
        <f>H45</f>
        <v>6701</v>
      </c>
      <c r="I44" s="22">
        <f>I45</f>
        <v>6660</v>
      </c>
      <c r="J44" s="22">
        <f>J45</f>
        <v>0</v>
      </c>
      <c r="K44" s="22">
        <f>F44-I44-J44</f>
        <v>328</v>
      </c>
    </row>
    <row r="45" spans="1:11" s="7" customFormat="1" x14ac:dyDescent="0.25">
      <c r="A45" s="21" t="s">
        <v>121</v>
      </c>
      <c r="B45" s="21" t="s">
        <v>122</v>
      </c>
      <c r="C45" s="21" t="s">
        <v>123</v>
      </c>
      <c r="D45" s="22">
        <f>D46</f>
        <v>10000</v>
      </c>
      <c r="E45" s="22">
        <f>E46</f>
        <v>10000</v>
      </c>
      <c r="F45" s="22">
        <f>G45+H45</f>
        <v>6988</v>
      </c>
      <c r="G45" s="22">
        <f>G46</f>
        <v>287</v>
      </c>
      <c r="H45" s="22">
        <f>H46</f>
        <v>6701</v>
      </c>
      <c r="I45" s="22">
        <f>I46</f>
        <v>6660</v>
      </c>
      <c r="J45" s="22">
        <f>J46</f>
        <v>0</v>
      </c>
      <c r="K45" s="22">
        <f>F45-I45-J45</f>
        <v>328</v>
      </c>
    </row>
    <row r="46" spans="1:11" s="7" customFormat="1" x14ac:dyDescent="0.25">
      <c r="A46" s="21" t="s">
        <v>124</v>
      </c>
      <c r="B46" s="21" t="s">
        <v>125</v>
      </c>
      <c r="C46" s="21" t="s">
        <v>126</v>
      </c>
      <c r="D46" s="22">
        <v>10000</v>
      </c>
      <c r="E46" s="22">
        <v>10000</v>
      </c>
      <c r="F46" s="22">
        <f>G46+H46</f>
        <v>6988</v>
      </c>
      <c r="G46" s="22">
        <v>287</v>
      </c>
      <c r="H46" s="22">
        <v>6701</v>
      </c>
      <c r="I46" s="22">
        <v>6660</v>
      </c>
      <c r="J46" s="22">
        <v>0</v>
      </c>
      <c r="K46" s="22">
        <f>F46-I46-J46</f>
        <v>328</v>
      </c>
    </row>
    <row r="47" spans="1:11" s="7" customFormat="1" x14ac:dyDescent="0.25">
      <c r="A47" s="21" t="s">
        <v>127</v>
      </c>
      <c r="B47" s="21" t="s">
        <v>128</v>
      </c>
      <c r="C47" s="21" t="s">
        <v>129</v>
      </c>
      <c r="D47" s="22">
        <f>D48+D52</f>
        <v>124500</v>
      </c>
      <c r="E47" s="22">
        <f>E48+E52</f>
        <v>147500</v>
      </c>
      <c r="F47" s="22">
        <f>G47+H47</f>
        <v>483450</v>
      </c>
      <c r="G47" s="22">
        <f>G48+G52</f>
        <v>301422</v>
      </c>
      <c r="H47" s="22">
        <f>H48+H52</f>
        <v>182028</v>
      </c>
      <c r="I47" s="22">
        <f>I48+I52</f>
        <v>108464</v>
      </c>
      <c r="J47" s="22">
        <f>J48+J52</f>
        <v>0</v>
      </c>
      <c r="K47" s="22">
        <f>F47-I47-J47</f>
        <v>374986</v>
      </c>
    </row>
    <row r="48" spans="1:11" s="7" customFormat="1" ht="22.5" x14ac:dyDescent="0.25">
      <c r="A48" s="21" t="s">
        <v>130</v>
      </c>
      <c r="B48" s="21" t="s">
        <v>131</v>
      </c>
      <c r="C48" s="21" t="s">
        <v>132</v>
      </c>
      <c r="D48" s="22">
        <f>D49</f>
        <v>40000</v>
      </c>
      <c r="E48" s="22">
        <f>E49</f>
        <v>40000</v>
      </c>
      <c r="F48" s="22">
        <f>G48+H48</f>
        <v>27031</v>
      </c>
      <c r="G48" s="22">
        <f>G49</f>
        <v>12639</v>
      </c>
      <c r="H48" s="22">
        <f>H49</f>
        <v>14392</v>
      </c>
      <c r="I48" s="22">
        <f>I49</f>
        <v>23175</v>
      </c>
      <c r="J48" s="22">
        <f>J49</f>
        <v>0</v>
      </c>
      <c r="K48" s="22">
        <f>F48-I48-J48</f>
        <v>3856</v>
      </c>
    </row>
    <row r="49" spans="1:11" s="7" customFormat="1" ht="22.5" x14ac:dyDescent="0.25">
      <c r="A49" s="21" t="s">
        <v>133</v>
      </c>
      <c r="B49" s="21" t="s">
        <v>134</v>
      </c>
      <c r="C49" s="21" t="s">
        <v>135</v>
      </c>
      <c r="D49" s="22">
        <f>+D50</f>
        <v>40000</v>
      </c>
      <c r="E49" s="22">
        <f>+E50</f>
        <v>40000</v>
      </c>
      <c r="F49" s="22">
        <f>G49+H49</f>
        <v>27031</v>
      </c>
      <c r="G49" s="22">
        <f>+G50</f>
        <v>12639</v>
      </c>
      <c r="H49" s="22">
        <f>+H50</f>
        <v>14392</v>
      </c>
      <c r="I49" s="22">
        <f>+I50</f>
        <v>23175</v>
      </c>
      <c r="J49" s="22">
        <f>+J50</f>
        <v>0</v>
      </c>
      <c r="K49" s="22">
        <f>F49-I49-J49</f>
        <v>3856</v>
      </c>
    </row>
    <row r="50" spans="1:11" s="7" customFormat="1" x14ac:dyDescent="0.25">
      <c r="A50" s="21" t="s">
        <v>136</v>
      </c>
      <c r="B50" s="21" t="s">
        <v>137</v>
      </c>
      <c r="C50" s="21" t="s">
        <v>138</v>
      </c>
      <c r="D50" s="22">
        <f>D51</f>
        <v>40000</v>
      </c>
      <c r="E50" s="22">
        <f>E51</f>
        <v>40000</v>
      </c>
      <c r="F50" s="22">
        <f>G50+H50</f>
        <v>27031</v>
      </c>
      <c r="G50" s="22">
        <f>G51</f>
        <v>12639</v>
      </c>
      <c r="H50" s="22">
        <f>H51</f>
        <v>14392</v>
      </c>
      <c r="I50" s="22">
        <f>I51</f>
        <v>23175</v>
      </c>
      <c r="J50" s="22">
        <f>J51</f>
        <v>0</v>
      </c>
      <c r="K50" s="22">
        <f>F50-I50-J50</f>
        <v>3856</v>
      </c>
    </row>
    <row r="51" spans="1:11" s="7" customFormat="1" ht="22.5" x14ac:dyDescent="0.25">
      <c r="A51" s="21" t="s">
        <v>139</v>
      </c>
      <c r="B51" s="21" t="s">
        <v>140</v>
      </c>
      <c r="C51" s="21" t="s">
        <v>141</v>
      </c>
      <c r="D51" s="22">
        <v>40000</v>
      </c>
      <c r="E51" s="22">
        <v>40000</v>
      </c>
      <c r="F51" s="22">
        <f>G51+H51</f>
        <v>27031</v>
      </c>
      <c r="G51" s="22">
        <v>12639</v>
      </c>
      <c r="H51" s="22">
        <v>14392</v>
      </c>
      <c r="I51" s="22">
        <v>23175</v>
      </c>
      <c r="J51" s="22">
        <v>0</v>
      </c>
      <c r="K51" s="22">
        <f>F51-I51-J51</f>
        <v>3856</v>
      </c>
    </row>
    <row r="52" spans="1:11" s="7" customFormat="1" ht="22.5" x14ac:dyDescent="0.25">
      <c r="A52" s="21" t="s">
        <v>142</v>
      </c>
      <c r="B52" s="21" t="s">
        <v>143</v>
      </c>
      <c r="C52" s="21" t="s">
        <v>144</v>
      </c>
      <c r="D52" s="22">
        <f>D53+D57+D59+D62+D65</f>
        <v>84500</v>
      </c>
      <c r="E52" s="22">
        <f>E53+E57+E59+E62+E65</f>
        <v>107500</v>
      </c>
      <c r="F52" s="22">
        <f>G52+H52</f>
        <v>456419</v>
      </c>
      <c r="G52" s="22">
        <f>G53+G57+G59+G62+G65</f>
        <v>288783</v>
      </c>
      <c r="H52" s="22">
        <f>H53+H57+H59+H62+H65</f>
        <v>167636</v>
      </c>
      <c r="I52" s="22">
        <f>I53+I57+I59+I62+I65</f>
        <v>85289</v>
      </c>
      <c r="J52" s="22">
        <f>J53+J57+J59+J62+J65</f>
        <v>0</v>
      </c>
      <c r="K52" s="22">
        <f>F52-I52-J52</f>
        <v>371130</v>
      </c>
    </row>
    <row r="53" spans="1:11" s="7" customFormat="1" ht="43.5" x14ac:dyDescent="0.25">
      <c r="A53" s="21" t="s">
        <v>145</v>
      </c>
      <c r="B53" s="21" t="s">
        <v>146</v>
      </c>
      <c r="C53" s="21" t="s">
        <v>147</v>
      </c>
      <c r="D53" s="22">
        <f>D54+D55+D56</f>
        <v>25000</v>
      </c>
      <c r="E53" s="22">
        <f>E54+E55+E56</f>
        <v>38000</v>
      </c>
      <c r="F53" s="22">
        <f>G53+H53</f>
        <v>43857</v>
      </c>
      <c r="G53" s="22">
        <f>G54+G55+G56</f>
        <v>3040</v>
      </c>
      <c r="H53" s="22">
        <f>H54+H55+H56</f>
        <v>40817</v>
      </c>
      <c r="I53" s="22">
        <f>I54+I55+I56</f>
        <v>35739</v>
      </c>
      <c r="J53" s="22">
        <f>J54+J55+J56</f>
        <v>0</v>
      </c>
      <c r="K53" s="22">
        <f>F53-I53-J53</f>
        <v>8118</v>
      </c>
    </row>
    <row r="54" spans="1:11" s="7" customFormat="1" x14ac:dyDescent="0.25">
      <c r="A54" s="21" t="s">
        <v>148</v>
      </c>
      <c r="B54" s="21" t="s">
        <v>149</v>
      </c>
      <c r="C54" s="21" t="s">
        <v>150</v>
      </c>
      <c r="D54" s="22">
        <v>5000</v>
      </c>
      <c r="E54" s="22">
        <v>5000</v>
      </c>
      <c r="F54" s="22">
        <f>G54+H54</f>
        <v>3892</v>
      </c>
      <c r="G54" s="22">
        <v>732</v>
      </c>
      <c r="H54" s="22">
        <v>3160</v>
      </c>
      <c r="I54" s="22">
        <v>3340</v>
      </c>
      <c r="J54" s="22">
        <v>0</v>
      </c>
      <c r="K54" s="22">
        <f>F54-I54-J54</f>
        <v>552</v>
      </c>
    </row>
    <row r="55" spans="1:11" s="7" customFormat="1" ht="22.5" x14ac:dyDescent="0.25">
      <c r="A55" s="21" t="s">
        <v>151</v>
      </c>
      <c r="B55" s="21" t="s">
        <v>152</v>
      </c>
      <c r="C55" s="21" t="s">
        <v>153</v>
      </c>
      <c r="D55" s="22">
        <v>0</v>
      </c>
      <c r="E55" s="22">
        <v>0</v>
      </c>
      <c r="F55" s="22">
        <f>G55+H55</f>
        <v>2351</v>
      </c>
      <c r="G55" s="22">
        <v>2308</v>
      </c>
      <c r="H55" s="22">
        <v>43</v>
      </c>
      <c r="I55" s="22">
        <v>0</v>
      </c>
      <c r="J55" s="22">
        <v>0</v>
      </c>
      <c r="K55" s="22">
        <f>F55-I55-J55</f>
        <v>2351</v>
      </c>
    </row>
    <row r="56" spans="1:11" s="7" customFormat="1" ht="22.5" x14ac:dyDescent="0.25">
      <c r="A56" s="21" t="s">
        <v>154</v>
      </c>
      <c r="B56" s="21" t="s">
        <v>155</v>
      </c>
      <c r="C56" s="21" t="s">
        <v>156</v>
      </c>
      <c r="D56" s="22">
        <v>20000</v>
      </c>
      <c r="E56" s="22">
        <v>33000</v>
      </c>
      <c r="F56" s="22">
        <f>G56+H56</f>
        <v>37614</v>
      </c>
      <c r="G56" s="22">
        <v>0</v>
      </c>
      <c r="H56" s="22">
        <v>37614</v>
      </c>
      <c r="I56" s="22">
        <v>32399</v>
      </c>
      <c r="J56" s="22">
        <v>0</v>
      </c>
      <c r="K56" s="22">
        <f>F56-I56-J56</f>
        <v>5215</v>
      </c>
    </row>
    <row r="57" spans="1:11" s="7" customFormat="1" ht="22.5" x14ac:dyDescent="0.25">
      <c r="A57" s="21" t="s">
        <v>157</v>
      </c>
      <c r="B57" s="21" t="s">
        <v>158</v>
      </c>
      <c r="C57" s="21" t="s">
        <v>159</v>
      </c>
      <c r="D57" s="22">
        <f>D58</f>
        <v>3000</v>
      </c>
      <c r="E57" s="22">
        <f>E58</f>
        <v>3000</v>
      </c>
      <c r="F57" s="22">
        <f>G57+H57</f>
        <v>300</v>
      </c>
      <c r="G57" s="22">
        <f>G58</f>
        <v>0</v>
      </c>
      <c r="H57" s="22">
        <f>H58</f>
        <v>300</v>
      </c>
      <c r="I57" s="22">
        <f>I58</f>
        <v>300</v>
      </c>
      <c r="J57" s="22">
        <f>J58</f>
        <v>0</v>
      </c>
      <c r="K57" s="22">
        <f>F57-I57-J57</f>
        <v>0</v>
      </c>
    </row>
    <row r="58" spans="1:11" s="7" customFormat="1" x14ac:dyDescent="0.25">
      <c r="A58" s="21" t="s">
        <v>160</v>
      </c>
      <c r="B58" s="21" t="s">
        <v>161</v>
      </c>
      <c r="C58" s="21" t="s">
        <v>162</v>
      </c>
      <c r="D58" s="22">
        <v>3000</v>
      </c>
      <c r="E58" s="22">
        <v>3000</v>
      </c>
      <c r="F58" s="22">
        <f>G58+H58</f>
        <v>300</v>
      </c>
      <c r="G58" s="22">
        <v>0</v>
      </c>
      <c r="H58" s="22">
        <v>300</v>
      </c>
      <c r="I58" s="22">
        <v>300</v>
      </c>
      <c r="J58" s="22">
        <v>0</v>
      </c>
      <c r="K58" s="22">
        <f>F58-I58-J58</f>
        <v>0</v>
      </c>
    </row>
    <row r="59" spans="1:11" s="7" customFormat="1" ht="22.5" x14ac:dyDescent="0.25">
      <c r="A59" s="21" t="s">
        <v>163</v>
      </c>
      <c r="B59" s="21" t="s">
        <v>164</v>
      </c>
      <c r="C59" s="21" t="s">
        <v>165</v>
      </c>
      <c r="D59" s="22">
        <f>D60</f>
        <v>32500</v>
      </c>
      <c r="E59" s="22">
        <f>E60</f>
        <v>32500</v>
      </c>
      <c r="F59" s="22">
        <f>G59+H59</f>
        <v>399739</v>
      </c>
      <c r="G59" s="22">
        <f>G60</f>
        <v>284939</v>
      </c>
      <c r="H59" s="22">
        <f>H60</f>
        <v>114800</v>
      </c>
      <c r="I59" s="22">
        <f>I60</f>
        <v>36733</v>
      </c>
      <c r="J59" s="22">
        <f>J60</f>
        <v>0</v>
      </c>
      <c r="K59" s="22">
        <f>F59-I59-J59</f>
        <v>363006</v>
      </c>
    </row>
    <row r="60" spans="1:11" s="7" customFormat="1" ht="22.5" x14ac:dyDescent="0.25">
      <c r="A60" s="21" t="s">
        <v>166</v>
      </c>
      <c r="B60" s="21" t="s">
        <v>167</v>
      </c>
      <c r="C60" s="21" t="s">
        <v>168</v>
      </c>
      <c r="D60" s="22">
        <f>D61</f>
        <v>32500</v>
      </c>
      <c r="E60" s="22">
        <f>E61</f>
        <v>32500</v>
      </c>
      <c r="F60" s="22">
        <f>G60+H60</f>
        <v>399739</v>
      </c>
      <c r="G60" s="22">
        <f>G61</f>
        <v>284939</v>
      </c>
      <c r="H60" s="22">
        <f>H61</f>
        <v>114800</v>
      </c>
      <c r="I60" s="22">
        <f>I61</f>
        <v>36733</v>
      </c>
      <c r="J60" s="22">
        <f>J61</f>
        <v>0</v>
      </c>
      <c r="K60" s="22">
        <f>F60-I60-J60</f>
        <v>363006</v>
      </c>
    </row>
    <row r="61" spans="1:11" s="7" customFormat="1" ht="22.5" x14ac:dyDescent="0.25">
      <c r="A61" s="21" t="s">
        <v>169</v>
      </c>
      <c r="B61" s="21" t="s">
        <v>170</v>
      </c>
      <c r="C61" s="21" t="s">
        <v>171</v>
      </c>
      <c r="D61" s="22">
        <v>32500</v>
      </c>
      <c r="E61" s="22">
        <v>32500</v>
      </c>
      <c r="F61" s="22">
        <f>G61+H61</f>
        <v>399739</v>
      </c>
      <c r="G61" s="22">
        <v>284939</v>
      </c>
      <c r="H61" s="22">
        <v>114800</v>
      </c>
      <c r="I61" s="22">
        <v>36733</v>
      </c>
      <c r="J61" s="22">
        <v>0</v>
      </c>
      <c r="K61" s="22">
        <f>F61-I61-J61</f>
        <v>363006</v>
      </c>
    </row>
    <row r="62" spans="1:11" s="7" customFormat="1" ht="33" x14ac:dyDescent="0.25">
      <c r="A62" s="21" t="s">
        <v>172</v>
      </c>
      <c r="B62" s="21" t="s">
        <v>173</v>
      </c>
      <c r="C62" s="21" t="s">
        <v>174</v>
      </c>
      <c r="D62" s="22">
        <f>+D63+D64</f>
        <v>4000</v>
      </c>
      <c r="E62" s="22">
        <f>+E63+E64</f>
        <v>4000</v>
      </c>
      <c r="F62" s="22">
        <f>G62+H62</f>
        <v>5523</v>
      </c>
      <c r="G62" s="22">
        <f>+G63+G64</f>
        <v>804</v>
      </c>
      <c r="H62" s="22">
        <f>+H63+H64</f>
        <v>4719</v>
      </c>
      <c r="I62" s="22">
        <f>+I63+I64</f>
        <v>5517</v>
      </c>
      <c r="J62" s="22">
        <f>+J63+J64</f>
        <v>0</v>
      </c>
      <c r="K62" s="22">
        <f>F62-I62-J62</f>
        <v>6</v>
      </c>
    </row>
    <row r="63" spans="1:11" s="7" customFormat="1" x14ac:dyDescent="0.25">
      <c r="A63" s="21" t="s">
        <v>175</v>
      </c>
      <c r="B63" s="21" t="s">
        <v>176</v>
      </c>
      <c r="C63" s="21" t="s">
        <v>177</v>
      </c>
      <c r="D63" s="22">
        <v>1000</v>
      </c>
      <c r="E63" s="22">
        <v>1000</v>
      </c>
      <c r="F63" s="22">
        <f>G63+H63</f>
        <v>566</v>
      </c>
      <c r="G63" s="22">
        <v>1</v>
      </c>
      <c r="H63" s="22">
        <v>565</v>
      </c>
      <c r="I63" s="22">
        <v>561</v>
      </c>
      <c r="J63" s="22">
        <v>0</v>
      </c>
      <c r="K63" s="22">
        <f>F63-I63-J63</f>
        <v>5</v>
      </c>
    </row>
    <row r="64" spans="1:11" s="7" customFormat="1" x14ac:dyDescent="0.25">
      <c r="A64" s="21" t="s">
        <v>178</v>
      </c>
      <c r="B64" s="21" t="s">
        <v>179</v>
      </c>
      <c r="C64" s="21" t="s">
        <v>180</v>
      </c>
      <c r="D64" s="22">
        <v>3000</v>
      </c>
      <c r="E64" s="22">
        <v>3000</v>
      </c>
      <c r="F64" s="22">
        <f>G64+H64</f>
        <v>4957</v>
      </c>
      <c r="G64" s="22">
        <v>803</v>
      </c>
      <c r="H64" s="22">
        <v>4154</v>
      </c>
      <c r="I64" s="22">
        <v>4956</v>
      </c>
      <c r="J64" s="22">
        <v>0</v>
      </c>
      <c r="K64" s="22">
        <f>F64-I64-J64</f>
        <v>1</v>
      </c>
    </row>
    <row r="65" spans="1:11" s="7" customFormat="1" ht="22.5" x14ac:dyDescent="0.25">
      <c r="A65" s="21" t="s">
        <v>181</v>
      </c>
      <c r="B65" s="21" t="s">
        <v>182</v>
      </c>
      <c r="C65" s="21" t="s">
        <v>183</v>
      </c>
      <c r="D65" s="22">
        <f>D66+D67+D68</f>
        <v>20000</v>
      </c>
      <c r="E65" s="22">
        <f>E66+E67+E68</f>
        <v>30000</v>
      </c>
      <c r="F65" s="22">
        <f>G65+H65</f>
        <v>7000</v>
      </c>
      <c r="G65" s="22">
        <f>G66+G67+G68</f>
        <v>0</v>
      </c>
      <c r="H65" s="22">
        <f>H66+H67+H68</f>
        <v>7000</v>
      </c>
      <c r="I65" s="22">
        <f>I66+I67+I68</f>
        <v>7000</v>
      </c>
      <c r="J65" s="22">
        <f>J66+J67+J68</f>
        <v>0</v>
      </c>
      <c r="K65" s="22">
        <f>F65-I65-J65</f>
        <v>0</v>
      </c>
    </row>
    <row r="66" spans="1:11" s="7" customFormat="1" x14ac:dyDescent="0.25">
      <c r="A66" s="21" t="s">
        <v>184</v>
      </c>
      <c r="B66" s="21" t="s">
        <v>185</v>
      </c>
      <c r="C66" s="21" t="s">
        <v>186</v>
      </c>
      <c r="D66" s="22">
        <v>20000</v>
      </c>
      <c r="E66" s="22">
        <v>30000</v>
      </c>
      <c r="F66" s="22">
        <f>G66+H66</f>
        <v>7000</v>
      </c>
      <c r="G66" s="22">
        <v>0</v>
      </c>
      <c r="H66" s="22">
        <v>7000</v>
      </c>
      <c r="I66" s="22">
        <v>7000</v>
      </c>
      <c r="J66" s="22">
        <v>0</v>
      </c>
      <c r="K66" s="22">
        <f>F66-I66-J66</f>
        <v>0</v>
      </c>
    </row>
    <row r="67" spans="1:11" s="7" customFormat="1" ht="33" x14ac:dyDescent="0.25">
      <c r="A67" s="21" t="s">
        <v>187</v>
      </c>
      <c r="B67" s="21" t="s">
        <v>188</v>
      </c>
      <c r="C67" s="21" t="s">
        <v>189</v>
      </c>
      <c r="D67" s="22">
        <v>-233900</v>
      </c>
      <c r="E67" s="22">
        <v>-436035</v>
      </c>
      <c r="F67" s="22">
        <f>G67+H67</f>
        <v>-429601</v>
      </c>
      <c r="G67" s="22">
        <v>0</v>
      </c>
      <c r="H67" s="22">
        <v>-429601</v>
      </c>
      <c r="I67" s="22">
        <v>-429601</v>
      </c>
      <c r="J67" s="22">
        <v>0</v>
      </c>
      <c r="K67" s="22">
        <f>F67-I67-J67</f>
        <v>0</v>
      </c>
    </row>
    <row r="68" spans="1:11" s="7" customFormat="1" x14ac:dyDescent="0.25">
      <c r="A68" s="21" t="s">
        <v>190</v>
      </c>
      <c r="B68" s="21" t="s">
        <v>191</v>
      </c>
      <c r="C68" s="21" t="s">
        <v>192</v>
      </c>
      <c r="D68" s="22">
        <v>233900</v>
      </c>
      <c r="E68" s="22">
        <v>436035</v>
      </c>
      <c r="F68" s="22">
        <f>G68+H68</f>
        <v>429601</v>
      </c>
      <c r="G68" s="22">
        <v>0</v>
      </c>
      <c r="H68" s="22">
        <v>429601</v>
      </c>
      <c r="I68" s="22">
        <v>429601</v>
      </c>
      <c r="J68" s="22">
        <v>0</v>
      </c>
      <c r="K68" s="22">
        <f>F68-I68-J68</f>
        <v>0</v>
      </c>
    </row>
    <row r="69" spans="1:11" s="7" customFormat="1" ht="22.5" x14ac:dyDescent="0.25">
      <c r="A69" s="21" t="s">
        <v>193</v>
      </c>
      <c r="B69" s="21" t="s">
        <v>194</v>
      </c>
      <c r="C69" s="21" t="s">
        <v>195</v>
      </c>
      <c r="D69" s="22">
        <f>D70</f>
        <v>0</v>
      </c>
      <c r="E69" s="22">
        <f>E70</f>
        <v>211282</v>
      </c>
      <c r="F69" s="22">
        <f>G69+H69</f>
        <v>0</v>
      </c>
      <c r="G69" s="22">
        <f>G70</f>
        <v>0</v>
      </c>
      <c r="H69" s="22">
        <f>H70</f>
        <v>0</v>
      </c>
      <c r="I69" s="22">
        <f>I70</f>
        <v>0</v>
      </c>
      <c r="J69" s="22">
        <f>J70</f>
        <v>0</v>
      </c>
      <c r="K69" s="22">
        <f>F69-I69-J69</f>
        <v>0</v>
      </c>
    </row>
    <row r="70" spans="1:11" s="7" customFormat="1" ht="43.5" x14ac:dyDescent="0.25">
      <c r="A70" s="21" t="s">
        <v>196</v>
      </c>
      <c r="B70" s="21" t="s">
        <v>197</v>
      </c>
      <c r="C70" s="21" t="s">
        <v>198</v>
      </c>
      <c r="D70" s="22">
        <f>+D71</f>
        <v>0</v>
      </c>
      <c r="E70" s="22">
        <f>+E71</f>
        <v>211282</v>
      </c>
      <c r="F70" s="22">
        <f>G70+H70</f>
        <v>0</v>
      </c>
      <c r="G70" s="22">
        <f>+G71</f>
        <v>0</v>
      </c>
      <c r="H70" s="22">
        <f>+H71</f>
        <v>0</v>
      </c>
      <c r="I70" s="22">
        <f>+I71</f>
        <v>0</v>
      </c>
      <c r="J70" s="22">
        <f>+J71</f>
        <v>0</v>
      </c>
      <c r="K70" s="22">
        <f>F70-I70-J70</f>
        <v>0</v>
      </c>
    </row>
    <row r="71" spans="1:11" s="7" customFormat="1" ht="33" x14ac:dyDescent="0.25">
      <c r="A71" s="21" t="s">
        <v>199</v>
      </c>
      <c r="B71" s="21" t="s">
        <v>200</v>
      </c>
      <c r="C71" s="21" t="s">
        <v>201</v>
      </c>
      <c r="D71" s="22">
        <v>0</v>
      </c>
      <c r="E71" s="22">
        <v>211282</v>
      </c>
      <c r="F71" s="22">
        <f>G71+H71</f>
        <v>0</v>
      </c>
      <c r="G71" s="22">
        <v>0</v>
      </c>
      <c r="H71" s="22">
        <v>0</v>
      </c>
      <c r="I71" s="22">
        <v>0</v>
      </c>
      <c r="J71" s="22">
        <v>0</v>
      </c>
      <c r="K71" s="22">
        <f>F71-I71-J71</f>
        <v>0</v>
      </c>
    </row>
    <row r="72" spans="1:11" s="7" customFormat="1" x14ac:dyDescent="0.25">
      <c r="A72" s="21" t="s">
        <v>202</v>
      </c>
      <c r="B72" s="21" t="s">
        <v>203</v>
      </c>
      <c r="C72" s="21" t="s">
        <v>204</v>
      </c>
      <c r="D72" s="22">
        <f>D73</f>
        <v>20000</v>
      </c>
      <c r="E72" s="22">
        <f>E73</f>
        <v>811421</v>
      </c>
      <c r="F72" s="22">
        <f>G72+H72</f>
        <v>804413</v>
      </c>
      <c r="G72" s="22">
        <f>G73</f>
        <v>0</v>
      </c>
      <c r="H72" s="22">
        <f>H73</f>
        <v>804413</v>
      </c>
      <c r="I72" s="22">
        <f>I73</f>
        <v>804413</v>
      </c>
      <c r="J72" s="22">
        <f>J73</f>
        <v>0</v>
      </c>
      <c r="K72" s="22">
        <f>F72-I72-J72</f>
        <v>0</v>
      </c>
    </row>
    <row r="73" spans="1:11" s="7" customFormat="1" ht="22.5" x14ac:dyDescent="0.25">
      <c r="A73" s="21" t="s">
        <v>205</v>
      </c>
      <c r="B73" s="21" t="s">
        <v>206</v>
      </c>
      <c r="C73" s="21" t="s">
        <v>207</v>
      </c>
      <c r="D73" s="22">
        <f>D74+D78</f>
        <v>20000</v>
      </c>
      <c r="E73" s="22">
        <f>E74+E78</f>
        <v>811421</v>
      </c>
      <c r="F73" s="22">
        <f>G73+H73</f>
        <v>804413</v>
      </c>
      <c r="G73" s="22">
        <f>G74+G78</f>
        <v>0</v>
      </c>
      <c r="H73" s="22">
        <f>H74+H78</f>
        <v>804413</v>
      </c>
      <c r="I73" s="22">
        <f>I74+I78</f>
        <v>804413</v>
      </c>
      <c r="J73" s="22">
        <f>J74+J78</f>
        <v>0</v>
      </c>
      <c r="K73" s="22">
        <f>F73-I73-J73</f>
        <v>0</v>
      </c>
    </row>
    <row r="74" spans="1:11" s="7" customFormat="1" ht="75" x14ac:dyDescent="0.25">
      <c r="A74" s="21" t="s">
        <v>208</v>
      </c>
      <c r="B74" s="21" t="s">
        <v>209</v>
      </c>
      <c r="C74" s="21" t="s">
        <v>210</v>
      </c>
      <c r="D74" s="22">
        <f>+D75+D76+D77</f>
        <v>20000</v>
      </c>
      <c r="E74" s="22">
        <f>+E75+E76+E77</f>
        <v>718601</v>
      </c>
      <c r="F74" s="22">
        <f>G74+H74</f>
        <v>711593</v>
      </c>
      <c r="G74" s="22">
        <f>+G75+G76+G77</f>
        <v>0</v>
      </c>
      <c r="H74" s="22">
        <f>+H75+H76+H77</f>
        <v>711593</v>
      </c>
      <c r="I74" s="22">
        <f>+I75+I76+I77</f>
        <v>711593</v>
      </c>
      <c r="J74" s="22">
        <f>+J75+J76+J77</f>
        <v>0</v>
      </c>
      <c r="K74" s="22">
        <f>F74-I74-J74</f>
        <v>0</v>
      </c>
    </row>
    <row r="75" spans="1:11" s="7" customFormat="1" x14ac:dyDescent="0.25">
      <c r="A75" s="21" t="s">
        <v>211</v>
      </c>
      <c r="B75" s="21" t="s">
        <v>212</v>
      </c>
      <c r="C75" s="21" t="s">
        <v>213</v>
      </c>
      <c r="D75" s="22">
        <v>0</v>
      </c>
      <c r="E75" s="22">
        <v>23260</v>
      </c>
      <c r="F75" s="22">
        <f>G75+H75</f>
        <v>23259</v>
      </c>
      <c r="G75" s="22">
        <v>0</v>
      </c>
      <c r="H75" s="22">
        <v>23259</v>
      </c>
      <c r="I75" s="22">
        <v>23259</v>
      </c>
      <c r="J75" s="22">
        <v>0</v>
      </c>
      <c r="K75" s="22">
        <f>F75-I75-J75</f>
        <v>0</v>
      </c>
    </row>
    <row r="76" spans="1:11" s="7" customFormat="1" ht="33" x14ac:dyDescent="0.25">
      <c r="A76" s="21" t="s">
        <v>214</v>
      </c>
      <c r="B76" s="21" t="s">
        <v>215</v>
      </c>
      <c r="C76" s="21" t="s">
        <v>216</v>
      </c>
      <c r="D76" s="22">
        <v>20000</v>
      </c>
      <c r="E76" s="22">
        <v>20000</v>
      </c>
      <c r="F76" s="22">
        <f>G76+H76</f>
        <v>12994</v>
      </c>
      <c r="G76" s="22">
        <v>0</v>
      </c>
      <c r="H76" s="22">
        <v>12994</v>
      </c>
      <c r="I76" s="22">
        <v>12994</v>
      </c>
      <c r="J76" s="22">
        <v>0</v>
      </c>
      <c r="K76" s="22">
        <f>F76-I76-J76</f>
        <v>0</v>
      </c>
    </row>
    <row r="77" spans="1:11" s="7" customFormat="1" ht="22.5" x14ac:dyDescent="0.25">
      <c r="A77" s="21" t="s">
        <v>217</v>
      </c>
      <c r="B77" s="21" t="s">
        <v>218</v>
      </c>
      <c r="C77" s="21" t="s">
        <v>219</v>
      </c>
      <c r="D77" s="22">
        <v>0</v>
      </c>
      <c r="E77" s="22">
        <v>675341</v>
      </c>
      <c r="F77" s="22">
        <f>G77+H77</f>
        <v>675340</v>
      </c>
      <c r="G77" s="22">
        <v>0</v>
      </c>
      <c r="H77" s="22">
        <v>675340</v>
      </c>
      <c r="I77" s="22">
        <v>675340</v>
      </c>
      <c r="J77" s="22">
        <v>0</v>
      </c>
      <c r="K77" s="22">
        <f>F77-I77-J77</f>
        <v>0</v>
      </c>
    </row>
    <row r="78" spans="1:11" s="7" customFormat="1" ht="33" x14ac:dyDescent="0.25">
      <c r="A78" s="21" t="s">
        <v>220</v>
      </c>
      <c r="B78" s="21" t="s">
        <v>221</v>
      </c>
      <c r="C78" s="21" t="s">
        <v>222</v>
      </c>
      <c r="D78" s="22">
        <f>+D79</f>
        <v>0</v>
      </c>
      <c r="E78" s="22">
        <f>+E79</f>
        <v>92820</v>
      </c>
      <c r="F78" s="22">
        <f>G78+H78</f>
        <v>92820</v>
      </c>
      <c r="G78" s="22">
        <f>+G79</f>
        <v>0</v>
      </c>
      <c r="H78" s="22">
        <f>+H79</f>
        <v>92820</v>
      </c>
      <c r="I78" s="22">
        <f>+I79</f>
        <v>92820</v>
      </c>
      <c r="J78" s="22">
        <f>+J79</f>
        <v>0</v>
      </c>
      <c r="K78" s="22">
        <f>F78-I78-J78</f>
        <v>0</v>
      </c>
    </row>
    <row r="79" spans="1:11" s="7" customFormat="1" ht="43.5" x14ac:dyDescent="0.25">
      <c r="A79" s="21" t="s">
        <v>223</v>
      </c>
      <c r="B79" s="21" t="s">
        <v>224</v>
      </c>
      <c r="C79" s="21" t="s">
        <v>225</v>
      </c>
      <c r="D79" s="22">
        <v>0</v>
      </c>
      <c r="E79" s="22">
        <v>92820</v>
      </c>
      <c r="F79" s="22">
        <f>G79+H79</f>
        <v>92820</v>
      </c>
      <c r="G79" s="22">
        <v>0</v>
      </c>
      <c r="H79" s="22">
        <v>92820</v>
      </c>
      <c r="I79" s="22">
        <v>92820</v>
      </c>
      <c r="J79" s="22">
        <v>0</v>
      </c>
      <c r="K79" s="22">
        <f>F79-I79-J79</f>
        <v>0</v>
      </c>
    </row>
    <row r="80" spans="1:11" s="7" customFormat="1" x14ac:dyDescent="0.25">
      <c r="A80" s="19"/>
      <c r="B80" s="19"/>
      <c r="C80" s="19"/>
      <c r="D80" s="20"/>
      <c r="E80" s="20"/>
      <c r="F80" s="20"/>
      <c r="G80" s="20"/>
      <c r="H80" s="20"/>
      <c r="I80" s="20"/>
      <c r="J80" s="20"/>
      <c r="K80" s="20"/>
    </row>
    <row r="81" spans="1:12" x14ac:dyDescent="0.25">
      <c r="A81" s="24" t="s">
        <v>226</v>
      </c>
      <c r="B81" s="24"/>
      <c r="C81" s="24"/>
      <c r="D81" s="24"/>
      <c r="E81" s="24" t="s">
        <v>228</v>
      </c>
      <c r="F81" s="24"/>
      <c r="G81" s="24"/>
      <c r="H81" s="24"/>
      <c r="I81" s="24" t="s">
        <v>229</v>
      </c>
      <c r="J81" s="24"/>
      <c r="K81" s="24"/>
      <c r="L81" s="24"/>
    </row>
    <row r="82" spans="1:12" x14ac:dyDescent="0.25">
      <c r="A82" s="3" t="s">
        <v>227</v>
      </c>
      <c r="B82" s="3"/>
      <c r="C82" s="3"/>
      <c r="D82" s="3"/>
      <c r="E82" s="3" t="s">
        <v>228</v>
      </c>
      <c r="F82" s="3"/>
      <c r="G82" s="3"/>
      <c r="H82" s="3"/>
      <c r="I82" s="3" t="s">
        <v>230</v>
      </c>
      <c r="J82" s="3"/>
      <c r="K82" s="3"/>
      <c r="L82" s="3"/>
    </row>
    <row r="161" spans="1:20" x14ac:dyDescent="0.25">
      <c r="A161" s="23"/>
      <c r="B161" s="23"/>
      <c r="C161" s="23"/>
      <c r="D161" s="23"/>
      <c r="I161" s="23"/>
      <c r="J161" s="23"/>
      <c r="K161" s="23"/>
      <c r="L161" s="23"/>
      <c r="Q161" s="23"/>
      <c r="R161" s="23"/>
      <c r="S161" s="23"/>
      <c r="T161" s="23"/>
    </row>
  </sheetData>
  <mergeCells count="25">
    <mergeCell ref="K8:K10"/>
    <mergeCell ref="A81:D81"/>
    <mergeCell ref="A82:D82"/>
    <mergeCell ref="E81:H81"/>
    <mergeCell ref="E82:H82"/>
    <mergeCell ref="I81:L81"/>
    <mergeCell ref="I82:L82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2018-03-01T09:47:41Z</dcterms:created>
  <dcterms:modified xsi:type="dcterms:W3CDTF">2018-03-01T09:47:42Z</dcterms:modified>
</cp:coreProperties>
</file>