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Olten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D17" i="1" s="1"/>
  <c r="D16" i="1" s="1"/>
  <c r="E18" i="1"/>
  <c r="E17" i="1" s="1"/>
  <c r="E16" i="1" s="1"/>
  <c r="G18" i="1"/>
  <c r="F18" i="1" s="1"/>
  <c r="K18" i="1" s="1"/>
  <c r="H18" i="1"/>
  <c r="H17" i="1" s="1"/>
  <c r="H16" i="1" s="1"/>
  <c r="I18" i="1"/>
  <c r="I17" i="1" s="1"/>
  <c r="I16" i="1" s="1"/>
  <c r="J18" i="1"/>
  <c r="J17" i="1" s="1"/>
  <c r="J16" i="1" s="1"/>
  <c r="J15" i="1" s="1"/>
  <c r="F19" i="1"/>
  <c r="K19" i="1" s="1"/>
  <c r="D20" i="1"/>
  <c r="E20" i="1"/>
  <c r="G20" i="1"/>
  <c r="F20" i="1" s="1"/>
  <c r="K20" i="1" s="1"/>
  <c r="H20" i="1"/>
  <c r="I20" i="1"/>
  <c r="J20" i="1"/>
  <c r="F21" i="1"/>
  <c r="K21" i="1"/>
  <c r="F22" i="1"/>
  <c r="K22" i="1"/>
  <c r="D25" i="1"/>
  <c r="D24" i="1" s="1"/>
  <c r="D23" i="1" s="1"/>
  <c r="E25" i="1"/>
  <c r="E24" i="1" s="1"/>
  <c r="E23" i="1" s="1"/>
  <c r="F25" i="1"/>
  <c r="G25" i="1"/>
  <c r="G24" i="1" s="1"/>
  <c r="H25" i="1"/>
  <c r="H24" i="1" s="1"/>
  <c r="H23" i="1" s="1"/>
  <c r="I25" i="1"/>
  <c r="I24" i="1" s="1"/>
  <c r="I23" i="1" s="1"/>
  <c r="J25" i="1"/>
  <c r="J24" i="1" s="1"/>
  <c r="J23" i="1" s="1"/>
  <c r="K25" i="1"/>
  <c r="F26" i="1"/>
  <c r="K26" i="1"/>
  <c r="F27" i="1"/>
  <c r="K27" i="1" s="1"/>
  <c r="D28" i="1"/>
  <c r="E28" i="1"/>
  <c r="G28" i="1"/>
  <c r="F28" i="1" s="1"/>
  <c r="K28" i="1" s="1"/>
  <c r="H28" i="1"/>
  <c r="I28" i="1"/>
  <c r="J28" i="1"/>
  <c r="F29" i="1"/>
  <c r="K29" i="1"/>
  <c r="F30" i="1"/>
  <c r="K30" i="1"/>
  <c r="F31" i="1"/>
  <c r="K31" i="1"/>
  <c r="F32" i="1"/>
  <c r="K32" i="1" s="1"/>
  <c r="D34" i="1"/>
  <c r="E34" i="1"/>
  <c r="G34" i="1"/>
  <c r="F34" i="1" s="1"/>
  <c r="K34" i="1" s="1"/>
  <c r="H34" i="1"/>
  <c r="H33" i="1" s="1"/>
  <c r="I34" i="1"/>
  <c r="I33" i="1" s="1"/>
  <c r="J34" i="1"/>
  <c r="J33" i="1" s="1"/>
  <c r="F35" i="1"/>
  <c r="K35" i="1"/>
  <c r="F36" i="1"/>
  <c r="K36" i="1"/>
  <c r="F37" i="1"/>
  <c r="K37" i="1"/>
  <c r="D39" i="1"/>
  <c r="D38" i="1" s="1"/>
  <c r="E39" i="1"/>
  <c r="E38" i="1" s="1"/>
  <c r="G39" i="1"/>
  <c r="F39" i="1" s="1"/>
  <c r="K39" i="1" s="1"/>
  <c r="H39" i="1"/>
  <c r="H38" i="1" s="1"/>
  <c r="I39" i="1"/>
  <c r="I38" i="1" s="1"/>
  <c r="J39" i="1"/>
  <c r="J38" i="1" s="1"/>
  <c r="F40" i="1"/>
  <c r="K40" i="1" s="1"/>
  <c r="F41" i="1"/>
  <c r="K41" i="1"/>
  <c r="F42" i="1"/>
  <c r="K42" i="1"/>
  <c r="F43" i="1"/>
  <c r="K43" i="1"/>
  <c r="D45" i="1"/>
  <c r="D44" i="1" s="1"/>
  <c r="E45" i="1"/>
  <c r="E44" i="1" s="1"/>
  <c r="G45" i="1"/>
  <c r="F45" i="1" s="1"/>
  <c r="K45" i="1" s="1"/>
  <c r="H45" i="1"/>
  <c r="H44" i="1" s="1"/>
  <c r="I45" i="1"/>
  <c r="I44" i="1" s="1"/>
  <c r="J45" i="1"/>
  <c r="J44" i="1" s="1"/>
  <c r="F46" i="1"/>
  <c r="K46" i="1" s="1"/>
  <c r="G49" i="1"/>
  <c r="G48" i="1" s="1"/>
  <c r="I49" i="1"/>
  <c r="I48" i="1" s="1"/>
  <c r="D50" i="1"/>
  <c r="D49" i="1" s="1"/>
  <c r="D48" i="1" s="1"/>
  <c r="E50" i="1"/>
  <c r="E49" i="1" s="1"/>
  <c r="E48" i="1" s="1"/>
  <c r="G50" i="1"/>
  <c r="F50" i="1" s="1"/>
  <c r="K50" i="1" s="1"/>
  <c r="H50" i="1"/>
  <c r="H49" i="1" s="1"/>
  <c r="H48" i="1" s="1"/>
  <c r="I50" i="1"/>
  <c r="J50" i="1"/>
  <c r="J49" i="1" s="1"/>
  <c r="J48" i="1" s="1"/>
  <c r="F51" i="1"/>
  <c r="K51" i="1"/>
  <c r="D53" i="1"/>
  <c r="E53" i="1"/>
  <c r="G53" i="1"/>
  <c r="G52" i="1" s="1"/>
  <c r="F52" i="1" s="1"/>
  <c r="H53" i="1"/>
  <c r="H52" i="1" s="1"/>
  <c r="I53" i="1"/>
  <c r="I52" i="1" s="1"/>
  <c r="J53" i="1"/>
  <c r="F54" i="1"/>
  <c r="K54" i="1"/>
  <c r="F55" i="1"/>
  <c r="K55" i="1"/>
  <c r="F56" i="1"/>
  <c r="K56" i="1" s="1"/>
  <c r="D57" i="1"/>
  <c r="E57" i="1"/>
  <c r="G57" i="1"/>
  <c r="F57" i="1" s="1"/>
  <c r="K57" i="1" s="1"/>
  <c r="H57" i="1"/>
  <c r="I57" i="1"/>
  <c r="J57" i="1"/>
  <c r="F58" i="1"/>
  <c r="K58" i="1" s="1"/>
  <c r="D60" i="1"/>
  <c r="D59" i="1" s="1"/>
  <c r="E60" i="1"/>
  <c r="E59" i="1" s="1"/>
  <c r="G60" i="1"/>
  <c r="G59" i="1" s="1"/>
  <c r="F59" i="1" s="1"/>
  <c r="K59" i="1" s="1"/>
  <c r="H60" i="1"/>
  <c r="H59" i="1" s="1"/>
  <c r="I60" i="1"/>
  <c r="I59" i="1" s="1"/>
  <c r="J60" i="1"/>
  <c r="J59" i="1" s="1"/>
  <c r="F61" i="1"/>
  <c r="K61" i="1"/>
  <c r="D62" i="1"/>
  <c r="E62" i="1"/>
  <c r="G62" i="1"/>
  <c r="H62" i="1"/>
  <c r="F62" i="1" s="1"/>
  <c r="K62" i="1" s="1"/>
  <c r="I62" i="1"/>
  <c r="J62" i="1"/>
  <c r="F63" i="1"/>
  <c r="K63" i="1"/>
  <c r="F64" i="1"/>
  <c r="K64" i="1" s="1"/>
  <c r="D65" i="1"/>
  <c r="E65" i="1"/>
  <c r="G65" i="1"/>
  <c r="F65" i="1" s="1"/>
  <c r="K65" i="1" s="1"/>
  <c r="H65" i="1"/>
  <c r="I65" i="1"/>
  <c r="J65" i="1"/>
  <c r="F66" i="1"/>
  <c r="K66" i="1" s="1"/>
  <c r="F67" i="1"/>
  <c r="K67" i="1"/>
  <c r="F68" i="1"/>
  <c r="K68" i="1"/>
  <c r="D70" i="1"/>
  <c r="D69" i="1" s="1"/>
  <c r="E70" i="1"/>
  <c r="E69" i="1" s="1"/>
  <c r="G70" i="1"/>
  <c r="F70" i="1" s="1"/>
  <c r="K70" i="1" s="1"/>
  <c r="H70" i="1"/>
  <c r="H69" i="1" s="1"/>
  <c r="I70" i="1"/>
  <c r="I69" i="1" s="1"/>
  <c r="J70" i="1"/>
  <c r="J69" i="1" s="1"/>
  <c r="F71" i="1"/>
  <c r="K71" i="1" s="1"/>
  <c r="D74" i="1"/>
  <c r="D73" i="1" s="1"/>
  <c r="D72" i="1" s="1"/>
  <c r="E74" i="1"/>
  <c r="E73" i="1" s="1"/>
  <c r="E72" i="1" s="1"/>
  <c r="G74" i="1"/>
  <c r="G73" i="1" s="1"/>
  <c r="H74" i="1"/>
  <c r="H73" i="1" s="1"/>
  <c r="H72" i="1" s="1"/>
  <c r="I74" i="1"/>
  <c r="I73" i="1" s="1"/>
  <c r="I72" i="1" s="1"/>
  <c r="J74" i="1"/>
  <c r="J73" i="1" s="1"/>
  <c r="J72" i="1" s="1"/>
  <c r="F75" i="1"/>
  <c r="K75" i="1"/>
  <c r="F76" i="1"/>
  <c r="K76" i="1"/>
  <c r="D77" i="1"/>
  <c r="E77" i="1"/>
  <c r="F77" i="1"/>
  <c r="G77" i="1"/>
  <c r="H77" i="1"/>
  <c r="I77" i="1"/>
  <c r="J77" i="1"/>
  <c r="K77" i="1"/>
  <c r="F78" i="1"/>
  <c r="K78" i="1"/>
  <c r="H47" i="1" l="1"/>
  <c r="E52" i="1"/>
  <c r="E47" i="1"/>
  <c r="F24" i="1"/>
  <c r="K24" i="1" s="1"/>
  <c r="G23" i="1"/>
  <c r="F23" i="1" s="1"/>
  <c r="K23" i="1" s="1"/>
  <c r="I15" i="1"/>
  <c r="I14" i="1" s="1"/>
  <c r="D52" i="1"/>
  <c r="D47" i="1" s="1"/>
  <c r="H15" i="1"/>
  <c r="H14" i="1" s="1"/>
  <c r="F73" i="1"/>
  <c r="K73" i="1" s="1"/>
  <c r="G72" i="1"/>
  <c r="F72" i="1" s="1"/>
  <c r="K72" i="1" s="1"/>
  <c r="I47" i="1"/>
  <c r="E33" i="1"/>
  <c r="E15" i="1" s="1"/>
  <c r="E14" i="1" s="1"/>
  <c r="G47" i="1"/>
  <c r="F47" i="1" s="1"/>
  <c r="K47" i="1" s="1"/>
  <c r="F48" i="1"/>
  <c r="K48" i="1" s="1"/>
  <c r="D33" i="1"/>
  <c r="J52" i="1"/>
  <c r="K52" i="1" s="1"/>
  <c r="J47" i="1"/>
  <c r="J14" i="1" s="1"/>
  <c r="D15" i="1"/>
  <c r="F60" i="1"/>
  <c r="K60" i="1" s="1"/>
  <c r="F53" i="1"/>
  <c r="K53" i="1" s="1"/>
  <c r="F74" i="1"/>
  <c r="K74" i="1" s="1"/>
  <c r="F49" i="1"/>
  <c r="K49" i="1" s="1"/>
  <c r="G69" i="1"/>
  <c r="F69" i="1" s="1"/>
  <c r="K69" i="1" s="1"/>
  <c r="G44" i="1"/>
  <c r="F44" i="1" s="1"/>
  <c r="K44" i="1" s="1"/>
  <c r="G38" i="1"/>
  <c r="F38" i="1" s="1"/>
  <c r="K38" i="1" s="1"/>
  <c r="G17" i="1"/>
  <c r="E12" i="1" l="1"/>
  <c r="E13" i="1"/>
  <c r="J12" i="1"/>
  <c r="J13" i="1"/>
  <c r="F17" i="1"/>
  <c r="K17" i="1" s="1"/>
  <c r="G16" i="1"/>
  <c r="D14" i="1"/>
  <c r="I13" i="1"/>
  <c r="I12" i="1"/>
  <c r="H12" i="1"/>
  <c r="H13" i="1"/>
  <c r="G33" i="1"/>
  <c r="F33" i="1" s="1"/>
  <c r="K33" i="1" s="1"/>
  <c r="D12" i="1" l="1"/>
  <c r="D13" i="1"/>
  <c r="F16" i="1"/>
  <c r="K16" i="1" s="1"/>
  <c r="G15" i="1"/>
  <c r="F15" i="1" l="1"/>
  <c r="K15" i="1" s="1"/>
  <c r="G14" i="1"/>
  <c r="F14" i="1" l="1"/>
  <c r="K14" i="1" s="1"/>
  <c r="G12" i="1"/>
  <c r="F12" i="1" s="1"/>
  <c r="K12" i="1" s="1"/>
  <c r="G13" i="1"/>
  <c r="F13" i="1" s="1"/>
  <c r="K13" i="1" s="1"/>
</calcChain>
</file>

<file path=xl/sharedStrings.xml><?xml version="1.0" encoding="utf-8"?>
<sst xmlns="http://schemas.openxmlformats.org/spreadsheetml/2006/main" count="229" uniqueCount="228">
  <si>
    <t>JUDETUL  VASLUI</t>
  </si>
  <si>
    <t>COMUNA OLTENESTI</t>
  </si>
  <si>
    <t>Biroul contabilitate</t>
  </si>
  <si>
    <t xml:space="preserve"> Anexa 12</t>
  </si>
  <si>
    <t>Cont de executie - Venituri - Bugetul local</t>
  </si>
  <si>
    <t>Trimestrul: 3, Anul: 2017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</si>
  <si>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</si>
  <si>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</si>
  <si>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</si>
  <si>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</si>
  <si>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</si>
  <si>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</si>
  <si>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</si>
  <si>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</si>
  <si>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</si>
  <si>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</si>
  <si>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</si>
  <si>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</si>
  <si>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</si>
  <si>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</si>
  <si>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</si>
  <si>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</si>
  <si>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</si>
  <si>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</si>
  <si>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</si>
  <si>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</si>
  <si>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</si>
  <si>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</si>
  <si>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</si>
  <si>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</si>
  <si>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</si>
  <si>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</si>
  <si>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</si>
  <si>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</si>
  <si>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</si>
  <si>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</si>
  <si>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</si>
  <si>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</si>
  <si>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</si>
  <si>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</si>
  <si>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</si>
  <si>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</si>
  <si>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</si>
  <si>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</si>
  <si>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</si>
  <si>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</si>
  <si>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</si>
  <si>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</si>
  <si>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</si>
  <si>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</si>
  <si>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</si>
  <si>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</si>
  <si>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</si>
  <si>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</si>
  <si>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</si>
  <si>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</si>
  <si>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</si>
  <si>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</si>
  <si>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</si>
  <si>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</si>
  <si>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</si>
  <si>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</si>
  <si>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</si>
  <si>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</si>
  <si>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</si>
  <si>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</si>
  <si>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</si>
  <si>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</si>
  <si>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</si>
  <si>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</si>
  <si>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</si>
  <si>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</si>
  <si>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</si>
  <si>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</si>
  <si>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</si>
  <si>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</si>
  <si>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</si>
  <si>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</si>
  <si>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</si>
  <si>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</si>
  <si>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</si>
  <si>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</si>
  <si>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28</t>
  </si>
  <si>
    <t xml:space="preserve">Taxe judiciare de timbru si alte taxe de timbru </t>
  </si>
  <si>
    <t>07.02.03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</si>
  <si>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</si>
  <si>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</si>
  <si>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</si>
  <si>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</si>
  <si>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</si>
  <si>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</si>
  <si>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</si>
  <si>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</si>
  <si>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</si>
  <si>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</si>
  <si>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</si>
  <si>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</si>
  <si>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</si>
  <si>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</si>
  <si>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</si>
  <si>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</si>
  <si>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</si>
  <si>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</si>
  <si>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</si>
  <si>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</si>
  <si>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</si>
  <si>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</si>
  <si>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</si>
  <si>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</si>
  <si>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</si>
  <si>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</si>
  <si>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</si>
  <si>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48</t>
  </si>
  <si>
    <t>Taxe si tarife pentru eliberarea de licente si autorizatii de functionare</t>
  </si>
  <si>
    <t>16.02.03</t>
  </si>
  <si>
    <t>49</t>
  </si>
  <si>
    <t>Alte taxe pe utilizarea bunurilor, autorizarea utilizarii bunurilor sau pe desfasurare de activitati</t>
  </si>
  <si>
    <t>16.02.50</t>
  </si>
  <si>
    <t>50</t>
  </si>
  <si>
    <t>A6.  ALTE IMPOZITE SI  TAXE  FISCALE (cod 18.02)</t>
  </si>
  <si>
    <t>00.11</t>
  </si>
  <si>
    <t>51</t>
  </si>
  <si>
    <t>Alte impozite si taxe fiscale (cod 18.02.50)</t>
  </si>
  <si>
    <t>18.02</t>
  </si>
  <si>
    <t>52</t>
  </si>
  <si>
    <t>Alte impozite si taxe</t>
  </si>
  <si>
    <t>18.02.50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</si>
  <si>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</si>
  <si>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</si>
  <si>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</si>
  <si>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</si>
  <si>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</si>
  <si>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</si>
  <si>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</si>
  <si>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</si>
  <si>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</si>
  <si>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</si>
  <si>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</si>
  <si>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</si>
  <si>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</si>
  <si>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</si>
  <si>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</si>
  <si>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66</t>
  </si>
  <si>
    <t>C2.  VANZARI DE BUNURI SI SERVICII (cod 33.02+34.02+35.02+36.02+37.02)</t>
  </si>
  <si>
    <t>00.14</t>
  </si>
  <si>
    <t>67</t>
  </si>
  <si>
    <t>Venituri din prestari de servicii si alte activitati (cod 33.02.08+33.02.10+33.02.12+33.02.24+33.02.27+33.02.28+33.02.50)</t>
  </si>
  <si>
    <t>33.02</t>
  </si>
  <si>
    <t>68</t>
  </si>
  <si>
    <t>Venituri din prestari de servicii</t>
  </si>
  <si>
    <t>33.02.08</t>
  </si>
  <si>
    <t>74</t>
  </si>
  <si>
    <t>Venituri din recuperarea cheltuielilor de judecata, imputatii si despagubiri</t>
  </si>
  <si>
    <t>33.02.28</t>
  </si>
  <si>
    <t>76</t>
  </si>
  <si>
    <t>Alte venituri din prestari de servicii si alte activitati</t>
  </si>
  <si>
    <t>33.02.50</t>
  </si>
  <si>
    <t>77</t>
  </si>
  <si>
    <t>Venituri din taxe administrative, eliberari permise (cod 34.02.02+34.02.50)</t>
  </si>
  <si>
    <t>34.02</t>
  </si>
  <si>
    <t>78</t>
  </si>
  <si>
    <t>Taxe extrajudiciare de timbru</t>
  </si>
  <si>
    <t>34.02.02</t>
  </si>
  <si>
    <t>80</t>
  </si>
  <si>
    <t>Amenzi, penalitati si confiscari (cod 35.02.01 la 35.02.03+35.02.50)</t>
  </si>
  <si>
    <t>35.02</t>
  </si>
  <si>
    <t>81</t>
  </si>
  <si>
    <t>Venituri din amenzi si alte sanctiuni aplicate potrivit dispozitiilor legale</t>
  </si>
  <si>
    <t>35.02.01</t>
  </si>
  <si>
    <t>82</t>
  </si>
  <si>
    <t>Venituri din amenzi şi alte sancţiuni aplicate de către alte instituţii de specialitate</t>
  </si>
  <si>
    <t>35.02.01.02</t>
  </si>
  <si>
    <t>86</t>
  </si>
  <si>
    <t>Diverse venituri (cod 36.02.01+36.02.05+36.02.06+36.02.07+36.02.11+36.02.50)</t>
  </si>
  <si>
    <t>36.02</t>
  </si>
  <si>
    <t>90</t>
  </si>
  <si>
    <t>Taxe speciale</t>
  </si>
  <si>
    <t>36.02.06</t>
  </si>
  <si>
    <t>100</t>
  </si>
  <si>
    <t>Alte venituri</t>
  </si>
  <si>
    <t>36.02.50</t>
  </si>
  <si>
    <t>101</t>
  </si>
  <si>
    <t>Transferuri voluntare,  altele decat subventiile (cod 37.02.01+37.02.50)</t>
  </si>
  <si>
    <t>37.02</t>
  </si>
  <si>
    <t>102</t>
  </si>
  <si>
    <t>Donatii si sponsorizari</t>
  </si>
  <si>
    <t>37.02.01</t>
  </si>
  <si>
    <t>103</t>
  </si>
  <si>
    <t>Vărsăminte din secţiunea de funcţionare pentru finanţarea secţiunii de dezvoltare a bugetului local (cu semnul minus)</t>
  </si>
  <si>
    <t>37.02.03</t>
  </si>
  <si>
    <t>104</t>
  </si>
  <si>
    <t>Vărsăminte din secţiunea de funcţionare</t>
  </si>
  <si>
    <t>37.02.04</t>
  </si>
  <si>
    <t>114</t>
  </si>
  <si>
    <t>III. OPERAŢIUNI FINANCIARE (cod 40.02+41.02)</t>
  </si>
  <si>
    <t>00.16</t>
  </si>
  <si>
    <t>115</t>
  </si>
  <si>
    <t>Încasări din rambursarea împrumuturilor acordate (cod 40.02.06+40.02.07+40.02.10+40.02.11+40.02.13+40.02.14+40.02.16+40.02.50)</t>
  </si>
  <si>
    <t>40.02</t>
  </si>
  <si>
    <t>121</t>
  </si>
  <si>
    <t>Sume din excedentul bugetului local utilizate pentru finantarea cheltuielilor sectiunii de dezvoltare</t>
  </si>
  <si>
    <t>40.02.14</t>
  </si>
  <si>
    <t>127</t>
  </si>
  <si>
    <t>IV.  SUBVENTII (cod 00.18)</t>
  </si>
  <si>
    <t>00.17</t>
  </si>
  <si>
    <t>128</t>
  </si>
  <si>
    <t>SUBVENTII DE LA ALTE NIVELE ALE ADMINISTRATIEI PUBLICE (cod 42.02+43.02)</t>
  </si>
  <si>
    <t>00.18</t>
  </si>
  <si>
    <t>129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</si>
  <si>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</si>
  <si>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</si>
  <si>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133</t>
  </si>
  <si>
    <t>Planuri si  regulamente de urbanism</t>
  </si>
  <si>
    <t>42.02.05</t>
  </si>
  <si>
    <t>161</t>
  </si>
  <si>
    <t>Subventii pentru acordarea ajutorului pentru incalzirea locuintei cu lemne, carbuni, combustibili petrolieri</t>
  </si>
  <si>
    <t>42.02.34</t>
  </si>
  <si>
    <t>189</t>
  </si>
  <si>
    <t>Subventii de la alte administratii (cod. 43.02.01+43.02.04+43.02.07+43.02.08+43.02.20+43.02.21)</t>
  </si>
  <si>
    <t>43.02</t>
  </si>
  <si>
    <t>200</t>
  </si>
  <si>
    <t>Sume alocate din bugetul ANCPI pentru finanţarea lucrărilor de înregistrare sistematică din cadrul Programului naţional de cadastru şi carte funciară</t>
  </si>
  <si>
    <t>43.02.34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</si>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</sst>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/>
      <c r="F8" s="5" t="s">
        <v>13</v>
      </c>
      <c r="G8" s="5"/>
      <c r="H8" s="5"/>
      <c r="I8" s="5" t="s">
        <v>18</v>
      </c>
      <c r="J8" s="5" t="s">
        <v>19</v>
      </c>
      <c r="K8" s="5" t="s">
        <v>20</v>
      </c>
    </row>
    <row r="9" spans="1:11" s="6" customFormat="1" ht="15.75" thickBot="1" x14ac:dyDescent="0.3">
      <c r="A9" s="5"/>
      <c r="B9" s="5"/>
      <c r="C9" s="5"/>
      <c r="D9" s="5" t="s">
        <v>11</v>
      </c>
      <c r="E9" s="5" t="s">
        <v>12</v>
      </c>
      <c r="F9" s="5" t="s">
        <v>14</v>
      </c>
      <c r="G9" s="5" t="s">
        <v>16</v>
      </c>
      <c r="H9" s="5" t="s">
        <v>17</v>
      </c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7</v>
      </c>
      <c r="B11" s="5"/>
      <c r="C11" s="7" t="s">
        <v>9</v>
      </c>
      <c r="D11" s="7">
        <v>1</v>
      </c>
      <c r="E11" s="7">
        <v>2</v>
      </c>
      <c r="F11" s="7" t="s">
        <v>15</v>
      </c>
      <c r="G11" s="7">
        <v>4</v>
      </c>
      <c r="H11" s="7">
        <v>5</v>
      </c>
      <c r="I11" s="7">
        <v>6</v>
      </c>
      <c r="J11" s="7">
        <v>7</v>
      </c>
      <c r="K11" s="7" t="s">
        <v>21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D14+D69+D72</f>
        <v>3549362</v>
      </c>
      <c r="E12" s="11">
        <f>E14+E69+E72</f>
        <v>2911642</v>
      </c>
      <c r="F12" s="11">
        <f>G12+H12</f>
        <v>3916562</v>
      </c>
      <c r="G12" s="11">
        <f>G14+G69+G72</f>
        <v>1163698</v>
      </c>
      <c r="H12" s="11">
        <f>H14+H69+H72</f>
        <v>2752864</v>
      </c>
      <c r="I12" s="11">
        <f>I14+I69+I72</f>
        <v>2649055</v>
      </c>
      <c r="J12" s="11">
        <f>J14+J69+J72</f>
        <v>80</v>
      </c>
      <c r="K12" s="11">
        <f>F12-I12-J12</f>
        <v>1267427</v>
      </c>
    </row>
    <row r="13" spans="1:11" s="6" customFormat="1" ht="22.5" x14ac:dyDescent="0.25">
      <c r="A13" s="10" t="s">
        <v>25</v>
      </c>
      <c r="B13" s="10" t="s">
        <v>26</v>
      </c>
      <c r="C13" s="10" t="s">
        <v>27</v>
      </c>
      <c r="D13" s="11">
        <f>D14-D34-D65+D69</f>
        <v>1125282</v>
      </c>
      <c r="E13" s="11">
        <f>E14-E34-E65+E69</f>
        <v>1041562</v>
      </c>
      <c r="F13" s="11">
        <f>G13+H13</f>
        <v>2096408</v>
      </c>
      <c r="G13" s="11">
        <f>G14-G34-G65+G69</f>
        <v>1163698</v>
      </c>
      <c r="H13" s="11">
        <f>H14-H34-H65+H69</f>
        <v>932710</v>
      </c>
      <c r="I13" s="11">
        <f>I14-I34-I65+I69</f>
        <v>828901</v>
      </c>
      <c r="J13" s="11">
        <f>J14-J34-J65+J69</f>
        <v>80</v>
      </c>
      <c r="K13" s="11">
        <f>F13-I13-J13</f>
        <v>1267427</v>
      </c>
    </row>
    <row r="14" spans="1:11" s="6" customFormat="1" x14ac:dyDescent="0.25">
      <c r="A14" s="10" t="s">
        <v>28</v>
      </c>
      <c r="B14" s="10" t="s">
        <v>29</v>
      </c>
      <c r="C14" s="10" t="s">
        <v>30</v>
      </c>
      <c r="D14" s="11">
        <f>D15+D47</f>
        <v>3202000</v>
      </c>
      <c r="E14" s="11">
        <f>E15+E47</f>
        <v>2579280</v>
      </c>
      <c r="F14" s="11">
        <f>G14+H14</f>
        <v>3648536</v>
      </c>
      <c r="G14" s="11">
        <f>G15+G47</f>
        <v>1163698</v>
      </c>
      <c r="H14" s="11">
        <f>H15+H47</f>
        <v>2484838</v>
      </c>
      <c r="I14" s="11">
        <f>I15+I47</f>
        <v>2381029</v>
      </c>
      <c r="J14" s="11">
        <f>J15+J47</f>
        <v>80</v>
      </c>
      <c r="K14" s="11">
        <f>F14-I14-J14</f>
        <v>1267427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D16+D23+D33+D44</f>
        <v>3067500</v>
      </c>
      <c r="E15" s="11">
        <f>E16+E23+E33+E44</f>
        <v>2449500</v>
      </c>
      <c r="F15" s="11">
        <f>G15+H15</f>
        <v>3264888</v>
      </c>
      <c r="G15" s="11">
        <f>G16+G23+G33+G44</f>
        <v>862276</v>
      </c>
      <c r="H15" s="11">
        <f>H16+H23+H33+H44</f>
        <v>2402612</v>
      </c>
      <c r="I15" s="11">
        <f>I16+I23+I33+I44</f>
        <v>2302231</v>
      </c>
      <c r="J15" s="11">
        <f>J16+J23+J33+J44</f>
        <v>0</v>
      </c>
      <c r="K15" s="11">
        <f>F15-I15-J15</f>
        <v>962657</v>
      </c>
    </row>
    <row r="16" spans="1:11" s="6" customFormat="1" ht="22.5" x14ac:dyDescent="0.25">
      <c r="A16" s="10" t="s">
        <v>34</v>
      </c>
      <c r="B16" s="10" t="s">
        <v>35</v>
      </c>
      <c r="C16" s="10" t="s">
        <v>36</v>
      </c>
      <c r="D16" s="11">
        <f>+D17</f>
        <v>449000</v>
      </c>
      <c r="E16" s="11">
        <f>+E17</f>
        <v>370000</v>
      </c>
      <c r="F16" s="11">
        <f>G16+H16</f>
        <v>348719</v>
      </c>
      <c r="G16" s="11">
        <f>+G17</f>
        <v>0</v>
      </c>
      <c r="H16" s="11">
        <f>+H17</f>
        <v>348719</v>
      </c>
      <c r="I16" s="11">
        <f>+I17</f>
        <v>348719</v>
      </c>
      <c r="J16" s="11">
        <f>+J17</f>
        <v>0</v>
      </c>
      <c r="K16" s="11">
        <f>F16-I16-J16</f>
        <v>0</v>
      </c>
    </row>
    <row r="17" spans="1:11" s="6" customFormat="1" ht="33" x14ac:dyDescent="0.25">
      <c r="A17" s="10" t="s">
        <v>37</v>
      </c>
      <c r="B17" s="10" t="s">
        <v>38</v>
      </c>
      <c r="C17" s="10" t="s">
        <v>39</v>
      </c>
      <c r="D17" s="11">
        <f>D18+D20</f>
        <v>449000</v>
      </c>
      <c r="E17" s="11">
        <f>E18+E20</f>
        <v>370000</v>
      </c>
      <c r="F17" s="11">
        <f>G17+H17</f>
        <v>348719</v>
      </c>
      <c r="G17" s="11">
        <f>G18+G20</f>
        <v>0</v>
      </c>
      <c r="H17" s="11">
        <f>H18+H20</f>
        <v>348719</v>
      </c>
      <c r="I17" s="11">
        <f>I18+I20</f>
        <v>348719</v>
      </c>
      <c r="J17" s="11">
        <f>J18+J20</f>
        <v>0</v>
      </c>
      <c r="K17" s="11">
        <f>F17-I17-J17</f>
        <v>0</v>
      </c>
    </row>
    <row r="18" spans="1:11" s="6" customFormat="1" x14ac:dyDescent="0.25">
      <c r="A18" s="10" t="s">
        <v>40</v>
      </c>
      <c r="B18" s="10" t="s">
        <v>41</v>
      </c>
      <c r="C18" s="10" t="s">
        <v>42</v>
      </c>
      <c r="D18" s="11">
        <f>+D19</f>
        <v>5000</v>
      </c>
      <c r="E18" s="11">
        <f>+E19</f>
        <v>5000</v>
      </c>
      <c r="F18" s="11">
        <f>G18+H18</f>
        <v>1451</v>
      </c>
      <c r="G18" s="11">
        <f>+G19</f>
        <v>0</v>
      </c>
      <c r="H18" s="11">
        <f>+H19</f>
        <v>1451</v>
      </c>
      <c r="I18" s="11">
        <f>+I19</f>
        <v>1451</v>
      </c>
      <c r="J18" s="11">
        <f>+J19</f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v>5000</v>
      </c>
      <c r="E19" s="11">
        <v>5000</v>
      </c>
      <c r="F19" s="11">
        <f>G19+H19</f>
        <v>1451</v>
      </c>
      <c r="G19" s="11">
        <v>0</v>
      </c>
      <c r="H19" s="11">
        <v>1451</v>
      </c>
      <c r="I19" s="11">
        <v>1451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47</v>
      </c>
      <c r="C20" s="10" t="s">
        <v>48</v>
      </c>
      <c r="D20" s="11">
        <f>D21+D22</f>
        <v>444000</v>
      </c>
      <c r="E20" s="11">
        <f>E21+E22</f>
        <v>365000</v>
      </c>
      <c r="F20" s="11">
        <f>G20+H20</f>
        <v>347268</v>
      </c>
      <c r="G20" s="11">
        <f>G21+G22</f>
        <v>0</v>
      </c>
      <c r="H20" s="11">
        <f>H21+H22</f>
        <v>347268</v>
      </c>
      <c r="I20" s="11">
        <f>I21+I22</f>
        <v>347268</v>
      </c>
      <c r="J20" s="11">
        <f>J21+J22</f>
        <v>0</v>
      </c>
      <c r="K20" s="11">
        <f>F20-I20-J20</f>
        <v>0</v>
      </c>
    </row>
    <row r="21" spans="1:11" s="6" customFormat="1" x14ac:dyDescent="0.25">
      <c r="A21" s="10" t="s">
        <v>49</v>
      </c>
      <c r="B21" s="10" t="s">
        <v>50</v>
      </c>
      <c r="C21" s="10" t="s">
        <v>51</v>
      </c>
      <c r="D21" s="11">
        <v>128000</v>
      </c>
      <c r="E21" s="11">
        <v>128000</v>
      </c>
      <c r="F21" s="11">
        <f>G21+H21</f>
        <v>89715</v>
      </c>
      <c r="G21" s="11">
        <v>0</v>
      </c>
      <c r="H21" s="11">
        <v>89715</v>
      </c>
      <c r="I21" s="11">
        <v>89715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316000</v>
      </c>
      <c r="E22" s="11">
        <v>237000</v>
      </c>
      <c r="F22" s="11">
        <f>G22+H22</f>
        <v>257553</v>
      </c>
      <c r="G22" s="11">
        <v>0</v>
      </c>
      <c r="H22" s="11">
        <v>257553</v>
      </c>
      <c r="I22" s="11">
        <v>257553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320000</v>
      </c>
      <c r="E23" s="11">
        <f>E24</f>
        <v>320000</v>
      </c>
      <c r="F23" s="11">
        <f>G23+H23</f>
        <v>1134198</v>
      </c>
      <c r="G23" s="11">
        <f>G24</f>
        <v>839414</v>
      </c>
      <c r="H23" s="11">
        <f>H24</f>
        <v>294784</v>
      </c>
      <c r="I23" s="11">
        <f>I24</f>
        <v>206977</v>
      </c>
      <c r="J23" s="11">
        <f>J24</f>
        <v>0</v>
      </c>
      <c r="K23" s="11">
        <f>F23-I23-J23</f>
        <v>927221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D25+D28+D32</f>
        <v>320000</v>
      </c>
      <c r="E24" s="11">
        <f>E25+E28+E32</f>
        <v>320000</v>
      </c>
      <c r="F24" s="11">
        <f>G24+H24</f>
        <v>1134198</v>
      </c>
      <c r="G24" s="11">
        <f>G25+G28+G32</f>
        <v>839414</v>
      </c>
      <c r="H24" s="11">
        <f>H25+H28+H32</f>
        <v>294784</v>
      </c>
      <c r="I24" s="11">
        <f>I25+I28+I32</f>
        <v>206977</v>
      </c>
      <c r="J24" s="11">
        <f>J25+J28+J32</f>
        <v>0</v>
      </c>
      <c r="K24" s="11">
        <f>F24-I24-J24</f>
        <v>927221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f>D26+D27</f>
        <v>65000</v>
      </c>
      <c r="E25" s="11">
        <f>E26+E27</f>
        <v>65000</v>
      </c>
      <c r="F25" s="11">
        <f>G25+H25</f>
        <v>375667</v>
      </c>
      <c r="G25" s="11">
        <f>G26+G27</f>
        <v>315529</v>
      </c>
      <c r="H25" s="11">
        <f>H26+H27</f>
        <v>60138</v>
      </c>
      <c r="I25" s="11">
        <f>I26+I27</f>
        <v>23825</v>
      </c>
      <c r="J25" s="11">
        <f>J26+J27</f>
        <v>0</v>
      </c>
      <c r="K25" s="11">
        <f>F25-I25-J25</f>
        <v>351842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30000</v>
      </c>
      <c r="E26" s="11">
        <v>30000</v>
      </c>
      <c r="F26" s="11">
        <f>G26+H26</f>
        <v>48685</v>
      </c>
      <c r="G26" s="11">
        <v>23907</v>
      </c>
      <c r="H26" s="11">
        <v>24778</v>
      </c>
      <c r="I26" s="11">
        <v>19856</v>
      </c>
      <c r="J26" s="11">
        <v>0</v>
      </c>
      <c r="K26" s="11">
        <f>F26-I26-J26</f>
        <v>28829</v>
      </c>
    </row>
    <row r="27" spans="1:11" s="6" customFormat="1" x14ac:dyDescent="0.25">
      <c r="A27" s="10" t="s">
        <v>67</v>
      </c>
      <c r="B27" s="10" t="s">
        <v>68</v>
      </c>
      <c r="C27" s="10" t="s">
        <v>69</v>
      </c>
      <c r="D27" s="11">
        <v>35000</v>
      </c>
      <c r="E27" s="11">
        <v>35000</v>
      </c>
      <c r="F27" s="11">
        <f>G27+H27</f>
        <v>326982</v>
      </c>
      <c r="G27" s="11">
        <v>291622</v>
      </c>
      <c r="H27" s="11">
        <v>35360</v>
      </c>
      <c r="I27" s="11">
        <v>3969</v>
      </c>
      <c r="J27" s="11">
        <v>0</v>
      </c>
      <c r="K27" s="11">
        <f>F27-I27-J27</f>
        <v>323013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D29+D30+D31</f>
        <v>251000</v>
      </c>
      <c r="E28" s="11">
        <f>E29+E30+E31</f>
        <v>251000</v>
      </c>
      <c r="F28" s="11">
        <f>G28+H28</f>
        <v>756554</v>
      </c>
      <c r="G28" s="11">
        <f>G29+G30+G31</f>
        <v>523885</v>
      </c>
      <c r="H28" s="11">
        <f>H29+H30+H31</f>
        <v>232669</v>
      </c>
      <c r="I28" s="11">
        <f>I29+I30+I31</f>
        <v>181175</v>
      </c>
      <c r="J28" s="11">
        <f>J29+J30+J31</f>
        <v>0</v>
      </c>
      <c r="K28" s="11">
        <f>F28-I28-J28</f>
        <v>575379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74000</v>
      </c>
      <c r="E29" s="11">
        <v>74000</v>
      </c>
      <c r="F29" s="11">
        <f>G29+H29</f>
        <v>134013</v>
      </c>
      <c r="G29" s="11">
        <v>64171</v>
      </c>
      <c r="H29" s="11">
        <v>69842</v>
      </c>
      <c r="I29" s="11">
        <v>53286</v>
      </c>
      <c r="J29" s="11">
        <v>0</v>
      </c>
      <c r="K29" s="11">
        <f>F29-I29-J29</f>
        <v>80727</v>
      </c>
    </row>
    <row r="30" spans="1:11" s="6" customFormat="1" ht="22.5" x14ac:dyDescent="0.25">
      <c r="A30" s="10" t="s">
        <v>76</v>
      </c>
      <c r="B30" s="10" t="s">
        <v>77</v>
      </c>
      <c r="C30" s="10" t="s">
        <v>78</v>
      </c>
      <c r="D30" s="11">
        <v>4000</v>
      </c>
      <c r="E30" s="11">
        <v>4000</v>
      </c>
      <c r="F30" s="11">
        <f>G30+H30</f>
        <v>12271</v>
      </c>
      <c r="G30" s="11">
        <v>8323</v>
      </c>
      <c r="H30" s="11">
        <v>3948</v>
      </c>
      <c r="I30" s="11">
        <v>331</v>
      </c>
      <c r="J30" s="11">
        <v>0</v>
      </c>
      <c r="K30" s="11">
        <f>F30-I30-J30</f>
        <v>11940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173000</v>
      </c>
      <c r="E31" s="11">
        <v>173000</v>
      </c>
      <c r="F31" s="11">
        <f>G31+H31</f>
        <v>610270</v>
      </c>
      <c r="G31" s="11">
        <v>451391</v>
      </c>
      <c r="H31" s="11">
        <v>158879</v>
      </c>
      <c r="I31" s="11">
        <v>127558</v>
      </c>
      <c r="J31" s="11">
        <v>0</v>
      </c>
      <c r="K31" s="11">
        <f>F31-I31-J31</f>
        <v>482712</v>
      </c>
    </row>
    <row r="32" spans="1:11" s="6" customFormat="1" x14ac:dyDescent="0.25">
      <c r="A32" s="10" t="s">
        <v>82</v>
      </c>
      <c r="B32" s="10" t="s">
        <v>83</v>
      </c>
      <c r="C32" s="10" t="s">
        <v>84</v>
      </c>
      <c r="D32" s="11">
        <v>4000</v>
      </c>
      <c r="E32" s="11">
        <v>4000</v>
      </c>
      <c r="F32" s="11">
        <f>G32+H32</f>
        <v>1977</v>
      </c>
      <c r="G32" s="11">
        <v>0</v>
      </c>
      <c r="H32" s="11">
        <v>1977</v>
      </c>
      <c r="I32" s="11">
        <v>1977</v>
      </c>
      <c r="J32" s="11">
        <v>0</v>
      </c>
      <c r="K32" s="11">
        <f>F32-I32-J32</f>
        <v>0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D34+D38</f>
        <v>2288500</v>
      </c>
      <c r="E33" s="11">
        <f>E34+E38</f>
        <v>1749500</v>
      </c>
      <c r="F33" s="11">
        <f>G33+H33</f>
        <v>1773569</v>
      </c>
      <c r="G33" s="11">
        <f>G34+G38</f>
        <v>22575</v>
      </c>
      <c r="H33" s="11">
        <f>H34+H38</f>
        <v>1750994</v>
      </c>
      <c r="I33" s="11">
        <f>I34+I38</f>
        <v>1741815</v>
      </c>
      <c r="J33" s="11">
        <f>J34+J38</f>
        <v>0</v>
      </c>
      <c r="K33" s="11">
        <f>F33-I33-J33</f>
        <v>31754</v>
      </c>
    </row>
    <row r="34" spans="1:11" s="6" customFormat="1" ht="22.5" x14ac:dyDescent="0.25">
      <c r="A34" s="10" t="s">
        <v>88</v>
      </c>
      <c r="B34" s="10" t="s">
        <v>89</v>
      </c>
      <c r="C34" s="10" t="s">
        <v>90</v>
      </c>
      <c r="D34" s="11">
        <f>+D35+D36+D37</f>
        <v>2258000</v>
      </c>
      <c r="E34" s="11">
        <f>+E35+E36+E37</f>
        <v>1719000</v>
      </c>
      <c r="F34" s="11">
        <f>G34+H34</f>
        <v>1719000</v>
      </c>
      <c r="G34" s="11">
        <f>+G35+G36+G37</f>
        <v>0</v>
      </c>
      <c r="H34" s="11">
        <f>+H35+H36+H37</f>
        <v>1719000</v>
      </c>
      <c r="I34" s="11">
        <f>+I35+I36+I37</f>
        <v>1719000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91</v>
      </c>
      <c r="B35" s="10" t="s">
        <v>92</v>
      </c>
      <c r="C35" s="10" t="s">
        <v>93</v>
      </c>
      <c r="D35" s="11">
        <v>1504000</v>
      </c>
      <c r="E35" s="11">
        <v>1149000</v>
      </c>
      <c r="F35" s="11">
        <f>G35+H35</f>
        <v>1149000</v>
      </c>
      <c r="G35" s="11">
        <v>0</v>
      </c>
      <c r="H35" s="11">
        <v>1149000</v>
      </c>
      <c r="I35" s="11">
        <v>1149000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50000</v>
      </c>
      <c r="E36" s="11">
        <v>42000</v>
      </c>
      <c r="F36" s="11">
        <f>G36+H36</f>
        <v>42000</v>
      </c>
      <c r="G36" s="11">
        <v>0</v>
      </c>
      <c r="H36" s="11">
        <v>42000</v>
      </c>
      <c r="I36" s="11">
        <v>42000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97</v>
      </c>
      <c r="B37" s="10" t="s">
        <v>98</v>
      </c>
      <c r="C37" s="10" t="s">
        <v>99</v>
      </c>
      <c r="D37" s="11">
        <v>704000</v>
      </c>
      <c r="E37" s="11">
        <v>528000</v>
      </c>
      <c r="F37" s="11">
        <f>G37+H37</f>
        <v>528000</v>
      </c>
      <c r="G37" s="11">
        <v>0</v>
      </c>
      <c r="H37" s="11">
        <v>528000</v>
      </c>
      <c r="I37" s="11">
        <v>528000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100</v>
      </c>
      <c r="B38" s="10" t="s">
        <v>101</v>
      </c>
      <c r="C38" s="10" t="s">
        <v>102</v>
      </c>
      <c r="D38" s="11">
        <f>D39+D42+D43</f>
        <v>30500</v>
      </c>
      <c r="E38" s="11">
        <f>E39+E42+E43</f>
        <v>30500</v>
      </c>
      <c r="F38" s="11">
        <f>G38+H38</f>
        <v>54569</v>
      </c>
      <c r="G38" s="11">
        <f>G39+G42+G43</f>
        <v>22575</v>
      </c>
      <c r="H38" s="11">
        <f>H39+H42+H43</f>
        <v>31994</v>
      </c>
      <c r="I38" s="11">
        <f>I39+I42+I43</f>
        <v>22815</v>
      </c>
      <c r="J38" s="11">
        <f>J39+J42+J43</f>
        <v>0</v>
      </c>
      <c r="K38" s="11">
        <f>F38-I38-J38</f>
        <v>31754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f>D40+D41</f>
        <v>28500</v>
      </c>
      <c r="E39" s="11">
        <f>E40+E41</f>
        <v>28500</v>
      </c>
      <c r="F39" s="11">
        <f>G39+H39</f>
        <v>51104</v>
      </c>
      <c r="G39" s="11">
        <f>G40+G41</f>
        <v>22377</v>
      </c>
      <c r="H39" s="11">
        <f>H40+H41</f>
        <v>28727</v>
      </c>
      <c r="I39" s="11">
        <f>I40+I41</f>
        <v>22352</v>
      </c>
      <c r="J39" s="11">
        <f>J40+J41</f>
        <v>0</v>
      </c>
      <c r="K39" s="11">
        <f>F39-I39-J39</f>
        <v>28752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26000</v>
      </c>
      <c r="E40" s="11">
        <v>26000</v>
      </c>
      <c r="F40" s="11">
        <f>G40+H40</f>
        <v>45170</v>
      </c>
      <c r="G40" s="11">
        <v>18845</v>
      </c>
      <c r="H40" s="11">
        <v>26325</v>
      </c>
      <c r="I40" s="11">
        <v>21202</v>
      </c>
      <c r="J40" s="11">
        <v>0</v>
      </c>
      <c r="K40" s="11">
        <f>F40-I40-J40</f>
        <v>23968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2500</v>
      </c>
      <c r="E41" s="11">
        <v>2500</v>
      </c>
      <c r="F41" s="11">
        <f>G41+H41</f>
        <v>5934</v>
      </c>
      <c r="G41" s="11">
        <v>3532</v>
      </c>
      <c r="H41" s="11">
        <v>2402</v>
      </c>
      <c r="I41" s="11">
        <v>1150</v>
      </c>
      <c r="J41" s="11">
        <v>0</v>
      </c>
      <c r="K41" s="11">
        <f>F41-I41-J41</f>
        <v>4784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v>1000</v>
      </c>
      <c r="E42" s="11">
        <v>1000</v>
      </c>
      <c r="F42" s="11">
        <f>G42+H42</f>
        <v>0</v>
      </c>
      <c r="G42" s="11">
        <v>0</v>
      </c>
      <c r="H42" s="11">
        <v>0</v>
      </c>
      <c r="I42" s="11">
        <v>0</v>
      </c>
      <c r="J42" s="11">
        <v>0</v>
      </c>
      <c r="K42" s="11">
        <f>F42-I42-J42</f>
        <v>0</v>
      </c>
    </row>
    <row r="43" spans="1:11" s="6" customFormat="1" ht="33" x14ac:dyDescent="0.25">
      <c r="A43" s="10" t="s">
        <v>115</v>
      </c>
      <c r="B43" s="10" t="s">
        <v>116</v>
      </c>
      <c r="C43" s="10" t="s">
        <v>117</v>
      </c>
      <c r="D43" s="11">
        <v>1000</v>
      </c>
      <c r="E43" s="11">
        <v>1000</v>
      </c>
      <c r="F43" s="11">
        <f>G43+H43</f>
        <v>3465</v>
      </c>
      <c r="G43" s="11">
        <v>198</v>
      </c>
      <c r="H43" s="11">
        <v>3267</v>
      </c>
      <c r="I43" s="11">
        <v>463</v>
      </c>
      <c r="J43" s="11">
        <v>0</v>
      </c>
      <c r="K43" s="11">
        <f>F43-I43-J43</f>
        <v>3002</v>
      </c>
    </row>
    <row r="44" spans="1:11" s="6" customFormat="1" ht="22.5" x14ac:dyDescent="0.25">
      <c r="A44" s="10" t="s">
        <v>118</v>
      </c>
      <c r="B44" s="10" t="s">
        <v>119</v>
      </c>
      <c r="C44" s="10" t="s">
        <v>120</v>
      </c>
      <c r="D44" s="11">
        <f>D45</f>
        <v>10000</v>
      </c>
      <c r="E44" s="11">
        <f>E45</f>
        <v>10000</v>
      </c>
      <c r="F44" s="11">
        <f>G44+H44</f>
        <v>8402</v>
      </c>
      <c r="G44" s="11">
        <f>G45</f>
        <v>287</v>
      </c>
      <c r="H44" s="11">
        <f>H45</f>
        <v>8115</v>
      </c>
      <c r="I44" s="11">
        <f>I45</f>
        <v>4720</v>
      </c>
      <c r="J44" s="11">
        <f>J45</f>
        <v>0</v>
      </c>
      <c r="K44" s="11">
        <f>F44-I44-J44</f>
        <v>3682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f>D46</f>
        <v>10000</v>
      </c>
      <c r="E45" s="11">
        <f>E46</f>
        <v>10000</v>
      </c>
      <c r="F45" s="11">
        <f>G45+H45</f>
        <v>8402</v>
      </c>
      <c r="G45" s="11">
        <f>G46</f>
        <v>287</v>
      </c>
      <c r="H45" s="11">
        <f>H46</f>
        <v>8115</v>
      </c>
      <c r="I45" s="11">
        <f>I46</f>
        <v>4720</v>
      </c>
      <c r="J45" s="11">
        <f>J46</f>
        <v>0</v>
      </c>
      <c r="K45" s="11">
        <f>F45-I45-J45</f>
        <v>3682</v>
      </c>
    </row>
    <row r="46" spans="1:11" s="6" customFormat="1" x14ac:dyDescent="0.25">
      <c r="A46" s="10" t="s">
        <v>124</v>
      </c>
      <c r="B46" s="10" t="s">
        <v>125</v>
      </c>
      <c r="C46" s="10" t="s">
        <v>126</v>
      </c>
      <c r="D46" s="11">
        <v>10000</v>
      </c>
      <c r="E46" s="11">
        <v>10000</v>
      </c>
      <c r="F46" s="11">
        <f>G46+H46</f>
        <v>8402</v>
      </c>
      <c r="G46" s="11">
        <v>287</v>
      </c>
      <c r="H46" s="11">
        <v>8115</v>
      </c>
      <c r="I46" s="11">
        <v>4720</v>
      </c>
      <c r="J46" s="11">
        <v>0</v>
      </c>
      <c r="K46" s="11">
        <f>F46-I46-J46</f>
        <v>3682</v>
      </c>
    </row>
    <row r="47" spans="1:11" s="6" customFormat="1" x14ac:dyDescent="0.25">
      <c r="A47" s="10" t="s">
        <v>127</v>
      </c>
      <c r="B47" s="10" t="s">
        <v>128</v>
      </c>
      <c r="C47" s="10" t="s">
        <v>129</v>
      </c>
      <c r="D47" s="11">
        <f>D48+D52</f>
        <v>134500</v>
      </c>
      <c r="E47" s="11">
        <f>E48+E52</f>
        <v>129780</v>
      </c>
      <c r="F47" s="11">
        <f>G47+H47</f>
        <v>383648</v>
      </c>
      <c r="G47" s="11">
        <f>G48+G52</f>
        <v>301422</v>
      </c>
      <c r="H47" s="11">
        <f>H48+H52</f>
        <v>82226</v>
      </c>
      <c r="I47" s="11">
        <f>I48+I52</f>
        <v>78798</v>
      </c>
      <c r="J47" s="11">
        <f>J48+J52</f>
        <v>80</v>
      </c>
      <c r="K47" s="11">
        <f>F47-I47-J47</f>
        <v>304770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f>D49</f>
        <v>40000</v>
      </c>
      <c r="E48" s="11">
        <f>E49</f>
        <v>40000</v>
      </c>
      <c r="F48" s="11">
        <f>G48+H48</f>
        <v>34476</v>
      </c>
      <c r="G48" s="11">
        <f>G49</f>
        <v>12639</v>
      </c>
      <c r="H48" s="11">
        <f>H49</f>
        <v>21837</v>
      </c>
      <c r="I48" s="11">
        <f>I49</f>
        <v>19836</v>
      </c>
      <c r="J48" s="11">
        <f>J49</f>
        <v>0</v>
      </c>
      <c r="K48" s="11">
        <f>F48-I48-J48</f>
        <v>14640</v>
      </c>
    </row>
    <row r="49" spans="1:11" s="6" customFormat="1" ht="22.5" x14ac:dyDescent="0.25">
      <c r="A49" s="10" t="s">
        <v>133</v>
      </c>
      <c r="B49" s="10" t="s">
        <v>134</v>
      </c>
      <c r="C49" s="10" t="s">
        <v>135</v>
      </c>
      <c r="D49" s="11">
        <f>+D50</f>
        <v>40000</v>
      </c>
      <c r="E49" s="11">
        <f>+E50</f>
        <v>40000</v>
      </c>
      <c r="F49" s="11">
        <f>G49+H49</f>
        <v>34476</v>
      </c>
      <c r="G49" s="11">
        <f>+G50</f>
        <v>12639</v>
      </c>
      <c r="H49" s="11">
        <f>+H50</f>
        <v>21837</v>
      </c>
      <c r="I49" s="11">
        <f>+I50</f>
        <v>19836</v>
      </c>
      <c r="J49" s="11">
        <f>+J50</f>
        <v>0</v>
      </c>
      <c r="K49" s="11">
        <f>F49-I49-J49</f>
        <v>14640</v>
      </c>
    </row>
    <row r="50" spans="1:11" s="6" customFormat="1" x14ac:dyDescent="0.25">
      <c r="A50" s="10" t="s">
        <v>136</v>
      </c>
      <c r="B50" s="10" t="s">
        <v>137</v>
      </c>
      <c r="C50" s="10" t="s">
        <v>138</v>
      </c>
      <c r="D50" s="11">
        <f>D51</f>
        <v>40000</v>
      </c>
      <c r="E50" s="11">
        <f>E51</f>
        <v>40000</v>
      </c>
      <c r="F50" s="11">
        <f>G50+H50</f>
        <v>34476</v>
      </c>
      <c r="G50" s="11">
        <f>G51</f>
        <v>12639</v>
      </c>
      <c r="H50" s="11">
        <f>H51</f>
        <v>21837</v>
      </c>
      <c r="I50" s="11">
        <f>I51</f>
        <v>19836</v>
      </c>
      <c r="J50" s="11">
        <f>J51</f>
        <v>0</v>
      </c>
      <c r="K50" s="11">
        <f>F50-I50-J50</f>
        <v>14640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v>40000</v>
      </c>
      <c r="E51" s="11">
        <v>40000</v>
      </c>
      <c r="F51" s="11">
        <f>G51+H51</f>
        <v>34476</v>
      </c>
      <c r="G51" s="11">
        <v>12639</v>
      </c>
      <c r="H51" s="11">
        <v>21837</v>
      </c>
      <c r="I51" s="11">
        <v>19836</v>
      </c>
      <c r="J51" s="11">
        <v>0</v>
      </c>
      <c r="K51" s="11">
        <f>F51-I51-J51</f>
        <v>14640</v>
      </c>
    </row>
    <row r="52" spans="1:11" s="6" customFormat="1" ht="22.5" x14ac:dyDescent="0.25">
      <c r="A52" s="10" t="s">
        <v>142</v>
      </c>
      <c r="B52" s="10" t="s">
        <v>143</v>
      </c>
      <c r="C52" s="10" t="s">
        <v>144</v>
      </c>
      <c r="D52" s="11">
        <f>D53+D57+D59+D62+D65</f>
        <v>94500</v>
      </c>
      <c r="E52" s="11">
        <f>E53+E57+E59+E62+E65</f>
        <v>89780</v>
      </c>
      <c r="F52" s="11">
        <f>G52+H52</f>
        <v>349172</v>
      </c>
      <c r="G52" s="11">
        <f>G53+G57+G59+G62+G65</f>
        <v>288783</v>
      </c>
      <c r="H52" s="11">
        <f>H53+H57+H59+H62+H65</f>
        <v>60389</v>
      </c>
      <c r="I52" s="11">
        <f>I53+I57+I59+I62+I65</f>
        <v>58962</v>
      </c>
      <c r="J52" s="11">
        <f>J53+J57+J59+J62+J65</f>
        <v>80</v>
      </c>
      <c r="K52" s="11">
        <f>F52-I52-J52</f>
        <v>290130</v>
      </c>
    </row>
    <row r="53" spans="1:11" s="6" customFormat="1" ht="43.5" x14ac:dyDescent="0.25">
      <c r="A53" s="10" t="s">
        <v>145</v>
      </c>
      <c r="B53" s="10" t="s">
        <v>146</v>
      </c>
      <c r="C53" s="10" t="s">
        <v>147</v>
      </c>
      <c r="D53" s="11">
        <f>D54+D55+D56</f>
        <v>25000</v>
      </c>
      <c r="E53" s="11">
        <f>E54+E55+E56</f>
        <v>20280</v>
      </c>
      <c r="F53" s="11">
        <f>G53+H53</f>
        <v>30040</v>
      </c>
      <c r="G53" s="11">
        <f>G54+G55+G56</f>
        <v>3040</v>
      </c>
      <c r="H53" s="11">
        <f>H54+H55+H56</f>
        <v>27000</v>
      </c>
      <c r="I53" s="11">
        <f>I54+I55+I56</f>
        <v>24470</v>
      </c>
      <c r="J53" s="11">
        <f>J54+J55+J56</f>
        <v>80</v>
      </c>
      <c r="K53" s="11">
        <f>F53-I53-J53</f>
        <v>5490</v>
      </c>
    </row>
    <row r="54" spans="1:11" s="6" customFormat="1" x14ac:dyDescent="0.25">
      <c r="A54" s="10" t="s">
        <v>148</v>
      </c>
      <c r="B54" s="10" t="s">
        <v>149</v>
      </c>
      <c r="C54" s="10" t="s">
        <v>150</v>
      </c>
      <c r="D54" s="11">
        <v>5000</v>
      </c>
      <c r="E54" s="11">
        <v>5000</v>
      </c>
      <c r="F54" s="11">
        <f>G54+H54</f>
        <v>3732</v>
      </c>
      <c r="G54" s="11">
        <v>732</v>
      </c>
      <c r="H54" s="11">
        <v>3000</v>
      </c>
      <c r="I54" s="11">
        <v>2732</v>
      </c>
      <c r="J54" s="11">
        <v>0</v>
      </c>
      <c r="K54" s="11">
        <f>F54-I54-J54</f>
        <v>1000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v>0</v>
      </c>
      <c r="E55" s="11">
        <v>0</v>
      </c>
      <c r="F55" s="11">
        <f>G55+H55</f>
        <v>2308</v>
      </c>
      <c r="G55" s="11">
        <v>2308</v>
      </c>
      <c r="H55" s="11">
        <v>0</v>
      </c>
      <c r="I55" s="11">
        <v>0</v>
      </c>
      <c r="J55" s="11">
        <v>80</v>
      </c>
      <c r="K55" s="11">
        <f>F55-I55-J55</f>
        <v>2228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v>20000</v>
      </c>
      <c r="E56" s="11">
        <v>15280</v>
      </c>
      <c r="F56" s="11">
        <f>G56+H56</f>
        <v>24000</v>
      </c>
      <c r="G56" s="11">
        <v>0</v>
      </c>
      <c r="H56" s="11">
        <v>24000</v>
      </c>
      <c r="I56" s="11">
        <v>21738</v>
      </c>
      <c r="J56" s="11">
        <v>0</v>
      </c>
      <c r="K56" s="11">
        <f>F56-I56-J56</f>
        <v>2262</v>
      </c>
    </row>
    <row r="57" spans="1:11" s="6" customFormat="1" ht="22.5" x14ac:dyDescent="0.25">
      <c r="A57" s="10" t="s">
        <v>157</v>
      </c>
      <c r="B57" s="10" t="s">
        <v>158</v>
      </c>
      <c r="C57" s="10" t="s">
        <v>159</v>
      </c>
      <c r="D57" s="11">
        <f>D58</f>
        <v>3000</v>
      </c>
      <c r="E57" s="11">
        <f>E58</f>
        <v>3000</v>
      </c>
      <c r="F57" s="11">
        <f>G57+H57</f>
        <v>300</v>
      </c>
      <c r="G57" s="11">
        <f>G58</f>
        <v>0</v>
      </c>
      <c r="H57" s="11">
        <f>H58</f>
        <v>300</v>
      </c>
      <c r="I57" s="11">
        <f>I58</f>
        <v>300</v>
      </c>
      <c r="J57" s="11">
        <f>J58</f>
        <v>0</v>
      </c>
      <c r="K57" s="11">
        <f>F57-I57-J57</f>
        <v>0</v>
      </c>
    </row>
    <row r="58" spans="1:11" s="6" customFormat="1" x14ac:dyDescent="0.25">
      <c r="A58" s="10" t="s">
        <v>160</v>
      </c>
      <c r="B58" s="10" t="s">
        <v>161</v>
      </c>
      <c r="C58" s="10" t="s">
        <v>162</v>
      </c>
      <c r="D58" s="11">
        <v>3000</v>
      </c>
      <c r="E58" s="11">
        <v>3000</v>
      </c>
      <c r="F58" s="11">
        <f>G58+H58</f>
        <v>300</v>
      </c>
      <c r="G58" s="11">
        <v>0</v>
      </c>
      <c r="H58" s="11">
        <v>300</v>
      </c>
      <c r="I58" s="11">
        <v>300</v>
      </c>
      <c r="J58" s="11">
        <v>0</v>
      </c>
      <c r="K58" s="11">
        <f>F58-I58-J58</f>
        <v>0</v>
      </c>
    </row>
    <row r="59" spans="1:11" s="6" customFormat="1" ht="22.5" x14ac:dyDescent="0.25">
      <c r="A59" s="10" t="s">
        <v>163</v>
      </c>
      <c r="B59" s="10" t="s">
        <v>164</v>
      </c>
      <c r="C59" s="10" t="s">
        <v>165</v>
      </c>
      <c r="D59" s="11">
        <f>D60</f>
        <v>32500</v>
      </c>
      <c r="E59" s="11">
        <f>E60</f>
        <v>32500</v>
      </c>
      <c r="F59" s="11">
        <f>G59+H59</f>
        <v>304939</v>
      </c>
      <c r="G59" s="11">
        <f>G60</f>
        <v>284939</v>
      </c>
      <c r="H59" s="11">
        <f>H60</f>
        <v>20000</v>
      </c>
      <c r="I59" s="11">
        <f>I60</f>
        <v>23119</v>
      </c>
      <c r="J59" s="11">
        <f>J60</f>
        <v>0</v>
      </c>
      <c r="K59" s="11">
        <f>F59-I59-J59</f>
        <v>281820</v>
      </c>
    </row>
    <row r="60" spans="1:11" s="6" customFormat="1" ht="22.5" x14ac:dyDescent="0.25">
      <c r="A60" s="10" t="s">
        <v>166</v>
      </c>
      <c r="B60" s="10" t="s">
        <v>167</v>
      </c>
      <c r="C60" s="10" t="s">
        <v>168</v>
      </c>
      <c r="D60" s="11">
        <f>D61</f>
        <v>32500</v>
      </c>
      <c r="E60" s="11">
        <f>E61</f>
        <v>32500</v>
      </c>
      <c r="F60" s="11">
        <f>G60+H60</f>
        <v>304939</v>
      </c>
      <c r="G60" s="11">
        <f>G61</f>
        <v>284939</v>
      </c>
      <c r="H60" s="11">
        <f>H61</f>
        <v>20000</v>
      </c>
      <c r="I60" s="11">
        <f>I61</f>
        <v>23119</v>
      </c>
      <c r="J60" s="11">
        <f>J61</f>
        <v>0</v>
      </c>
      <c r="K60" s="11">
        <f>F60-I60-J60</f>
        <v>281820</v>
      </c>
    </row>
    <row r="61" spans="1:11" s="6" customFormat="1" ht="22.5" x14ac:dyDescent="0.25">
      <c r="A61" s="10" t="s">
        <v>169</v>
      </c>
      <c r="B61" s="10" t="s">
        <v>170</v>
      </c>
      <c r="C61" s="10" t="s">
        <v>171</v>
      </c>
      <c r="D61" s="11">
        <v>32500</v>
      </c>
      <c r="E61" s="11">
        <v>32500</v>
      </c>
      <c r="F61" s="11">
        <f>G61+H61</f>
        <v>304939</v>
      </c>
      <c r="G61" s="11">
        <v>284939</v>
      </c>
      <c r="H61" s="11">
        <v>20000</v>
      </c>
      <c r="I61" s="11">
        <v>23119</v>
      </c>
      <c r="J61" s="11">
        <v>0</v>
      </c>
      <c r="K61" s="11">
        <f>F61-I61-J61</f>
        <v>281820</v>
      </c>
    </row>
    <row r="62" spans="1:11" s="6" customFormat="1" ht="33" x14ac:dyDescent="0.25">
      <c r="A62" s="10" t="s">
        <v>172</v>
      </c>
      <c r="B62" s="10" t="s">
        <v>173</v>
      </c>
      <c r="C62" s="10" t="s">
        <v>174</v>
      </c>
      <c r="D62" s="11">
        <f>+D63+D64</f>
        <v>4000</v>
      </c>
      <c r="E62" s="11">
        <f>+E63+E64</f>
        <v>4000</v>
      </c>
      <c r="F62" s="11">
        <f>G62+H62</f>
        <v>6893</v>
      </c>
      <c r="G62" s="11">
        <f>+G63+G64</f>
        <v>804</v>
      </c>
      <c r="H62" s="11">
        <f>+H63+H64</f>
        <v>6089</v>
      </c>
      <c r="I62" s="11">
        <f>+I63+I64</f>
        <v>4073</v>
      </c>
      <c r="J62" s="11">
        <f>+J63+J64</f>
        <v>0</v>
      </c>
      <c r="K62" s="11">
        <f>F62-I62-J62</f>
        <v>2820</v>
      </c>
    </row>
    <row r="63" spans="1:11" s="6" customFormat="1" x14ac:dyDescent="0.25">
      <c r="A63" s="10" t="s">
        <v>175</v>
      </c>
      <c r="B63" s="10" t="s">
        <v>176</v>
      </c>
      <c r="C63" s="10" t="s">
        <v>177</v>
      </c>
      <c r="D63" s="11">
        <v>1000</v>
      </c>
      <c r="E63" s="11">
        <v>1000</v>
      </c>
      <c r="F63" s="11">
        <f>G63+H63</f>
        <v>1415</v>
      </c>
      <c r="G63" s="11">
        <v>1</v>
      </c>
      <c r="H63" s="11">
        <v>1414</v>
      </c>
      <c r="I63" s="11">
        <v>476</v>
      </c>
      <c r="J63" s="11">
        <v>0</v>
      </c>
      <c r="K63" s="11">
        <f>F63-I63-J63</f>
        <v>939</v>
      </c>
    </row>
    <row r="64" spans="1:11" s="6" customFormat="1" x14ac:dyDescent="0.25">
      <c r="A64" s="10" t="s">
        <v>178</v>
      </c>
      <c r="B64" s="10" t="s">
        <v>179</v>
      </c>
      <c r="C64" s="10" t="s">
        <v>180</v>
      </c>
      <c r="D64" s="11">
        <v>3000</v>
      </c>
      <c r="E64" s="11">
        <v>3000</v>
      </c>
      <c r="F64" s="11">
        <f>G64+H64</f>
        <v>5478</v>
      </c>
      <c r="G64" s="11">
        <v>803</v>
      </c>
      <c r="H64" s="11">
        <v>4675</v>
      </c>
      <c r="I64" s="11">
        <v>3597</v>
      </c>
      <c r="J64" s="11">
        <v>0</v>
      </c>
      <c r="K64" s="11">
        <f>F64-I64-J64</f>
        <v>1881</v>
      </c>
    </row>
    <row r="65" spans="1:12" s="6" customFormat="1" ht="22.5" x14ac:dyDescent="0.25">
      <c r="A65" s="10" t="s">
        <v>181</v>
      </c>
      <c r="B65" s="10" t="s">
        <v>182</v>
      </c>
      <c r="C65" s="10" t="s">
        <v>183</v>
      </c>
      <c r="D65" s="11">
        <f>D66+D67+D68</f>
        <v>30000</v>
      </c>
      <c r="E65" s="11">
        <f>E66+E67+E68</f>
        <v>30000</v>
      </c>
      <c r="F65" s="11">
        <f>G65+H65</f>
        <v>7000</v>
      </c>
      <c r="G65" s="11">
        <f>G66+G67+G68</f>
        <v>0</v>
      </c>
      <c r="H65" s="11">
        <f>H66+H67+H68</f>
        <v>7000</v>
      </c>
      <c r="I65" s="11">
        <f>I66+I67+I68</f>
        <v>7000</v>
      </c>
      <c r="J65" s="11">
        <f>J66+J67+J68</f>
        <v>0</v>
      </c>
      <c r="K65" s="11">
        <f>F65-I65-J65</f>
        <v>0</v>
      </c>
    </row>
    <row r="66" spans="1:12" s="6" customFormat="1" x14ac:dyDescent="0.25">
      <c r="A66" s="10" t="s">
        <v>184</v>
      </c>
      <c r="B66" s="10" t="s">
        <v>185</v>
      </c>
      <c r="C66" s="10" t="s">
        <v>186</v>
      </c>
      <c r="D66" s="11">
        <v>30000</v>
      </c>
      <c r="E66" s="11">
        <v>30000</v>
      </c>
      <c r="F66" s="11">
        <f>G66+H66</f>
        <v>7000</v>
      </c>
      <c r="G66" s="11">
        <v>0</v>
      </c>
      <c r="H66" s="11">
        <v>7000</v>
      </c>
      <c r="I66" s="11">
        <v>7000</v>
      </c>
      <c r="J66" s="11">
        <v>0</v>
      </c>
      <c r="K66" s="11">
        <f>F66-I66-J66</f>
        <v>0</v>
      </c>
    </row>
    <row r="67" spans="1:12" s="6" customFormat="1" ht="33" x14ac:dyDescent="0.25">
      <c r="A67" s="10" t="s">
        <v>187</v>
      </c>
      <c r="B67" s="10" t="s">
        <v>188</v>
      </c>
      <c r="C67" s="10" t="s">
        <v>189</v>
      </c>
      <c r="D67" s="11">
        <v>-363720</v>
      </c>
      <c r="E67" s="11">
        <v>-363720</v>
      </c>
      <c r="F67" s="11">
        <f>G67+H67</f>
        <v>-216369</v>
      </c>
      <c r="G67" s="11">
        <v>0</v>
      </c>
      <c r="H67" s="11">
        <v>-216369</v>
      </c>
      <c r="I67" s="11">
        <v>-216369</v>
      </c>
      <c r="J67" s="11">
        <v>0</v>
      </c>
      <c r="K67" s="11">
        <f>F67-I67-J67</f>
        <v>0</v>
      </c>
    </row>
    <row r="68" spans="1:12" s="6" customFormat="1" x14ac:dyDescent="0.25">
      <c r="A68" s="10" t="s">
        <v>190</v>
      </c>
      <c r="B68" s="10" t="s">
        <v>191</v>
      </c>
      <c r="C68" s="10" t="s">
        <v>192</v>
      </c>
      <c r="D68" s="11">
        <v>363720</v>
      </c>
      <c r="E68" s="11">
        <v>363720</v>
      </c>
      <c r="F68" s="11">
        <f>G68+H68</f>
        <v>216369</v>
      </c>
      <c r="G68" s="11">
        <v>0</v>
      </c>
      <c r="H68" s="11">
        <v>216369</v>
      </c>
      <c r="I68" s="11">
        <v>216369</v>
      </c>
      <c r="J68" s="11">
        <v>0</v>
      </c>
      <c r="K68" s="11">
        <f>F68-I68-J68</f>
        <v>0</v>
      </c>
    </row>
    <row r="69" spans="1:12" s="6" customFormat="1" ht="22.5" x14ac:dyDescent="0.25">
      <c r="A69" s="10" t="s">
        <v>193</v>
      </c>
      <c r="B69" s="10" t="s">
        <v>194</v>
      </c>
      <c r="C69" s="10" t="s">
        <v>195</v>
      </c>
      <c r="D69" s="11">
        <f>D70</f>
        <v>211282</v>
      </c>
      <c r="E69" s="11">
        <f>E70</f>
        <v>211282</v>
      </c>
      <c r="F69" s="11">
        <f>G69+H69</f>
        <v>173872</v>
      </c>
      <c r="G69" s="11">
        <f>G70</f>
        <v>0</v>
      </c>
      <c r="H69" s="11">
        <f>H70</f>
        <v>173872</v>
      </c>
      <c r="I69" s="11">
        <f>I70</f>
        <v>173872</v>
      </c>
      <c r="J69" s="11">
        <f>J70</f>
        <v>0</v>
      </c>
      <c r="K69" s="11">
        <f>F69-I69-J69</f>
        <v>0</v>
      </c>
    </row>
    <row r="70" spans="1:12" s="6" customFormat="1" ht="43.5" x14ac:dyDescent="0.25">
      <c r="A70" s="10" t="s">
        <v>196</v>
      </c>
      <c r="B70" s="10" t="s">
        <v>197</v>
      </c>
      <c r="C70" s="10" t="s">
        <v>198</v>
      </c>
      <c r="D70" s="11">
        <f>+D71</f>
        <v>211282</v>
      </c>
      <c r="E70" s="11">
        <f>+E71</f>
        <v>211282</v>
      </c>
      <c r="F70" s="11">
        <f>G70+H70</f>
        <v>173872</v>
      </c>
      <c r="G70" s="11">
        <f>+G71</f>
        <v>0</v>
      </c>
      <c r="H70" s="11">
        <f>+H71</f>
        <v>173872</v>
      </c>
      <c r="I70" s="11">
        <f>+I71</f>
        <v>173872</v>
      </c>
      <c r="J70" s="11">
        <f>+J71</f>
        <v>0</v>
      </c>
      <c r="K70" s="11">
        <f>F70-I70-J70</f>
        <v>0</v>
      </c>
    </row>
    <row r="71" spans="1:12" s="6" customFormat="1" ht="33" x14ac:dyDescent="0.25">
      <c r="A71" s="10" t="s">
        <v>199</v>
      </c>
      <c r="B71" s="10" t="s">
        <v>200</v>
      </c>
      <c r="C71" s="10" t="s">
        <v>201</v>
      </c>
      <c r="D71" s="11">
        <v>211282</v>
      </c>
      <c r="E71" s="11">
        <v>211282</v>
      </c>
      <c r="F71" s="11">
        <f>G71+H71</f>
        <v>173872</v>
      </c>
      <c r="G71" s="11">
        <v>0</v>
      </c>
      <c r="H71" s="11">
        <v>173872</v>
      </c>
      <c r="I71" s="11">
        <v>173872</v>
      </c>
      <c r="J71" s="11">
        <v>0</v>
      </c>
      <c r="K71" s="11">
        <f>F71-I71-J71</f>
        <v>0</v>
      </c>
    </row>
    <row r="72" spans="1:12" s="6" customFormat="1" x14ac:dyDescent="0.25">
      <c r="A72" s="10" t="s">
        <v>202</v>
      </c>
      <c r="B72" s="10" t="s">
        <v>203</v>
      </c>
      <c r="C72" s="10" t="s">
        <v>204</v>
      </c>
      <c r="D72" s="11">
        <f>D73</f>
        <v>136080</v>
      </c>
      <c r="E72" s="11">
        <f>E73</f>
        <v>121080</v>
      </c>
      <c r="F72" s="11">
        <f>G72+H72</f>
        <v>94154</v>
      </c>
      <c r="G72" s="11">
        <f>G73</f>
        <v>0</v>
      </c>
      <c r="H72" s="11">
        <f>H73</f>
        <v>94154</v>
      </c>
      <c r="I72" s="11">
        <f>I73</f>
        <v>94154</v>
      </c>
      <c r="J72" s="11">
        <f>J73</f>
        <v>0</v>
      </c>
      <c r="K72" s="11">
        <f>F72-I72-J72</f>
        <v>0</v>
      </c>
    </row>
    <row r="73" spans="1:12" s="6" customFormat="1" ht="22.5" x14ac:dyDescent="0.25">
      <c r="A73" s="10" t="s">
        <v>205</v>
      </c>
      <c r="B73" s="10" t="s">
        <v>206</v>
      </c>
      <c r="C73" s="10" t="s">
        <v>207</v>
      </c>
      <c r="D73" s="11">
        <f>D74+D77</f>
        <v>136080</v>
      </c>
      <c r="E73" s="11">
        <f>E74+E77</f>
        <v>121080</v>
      </c>
      <c r="F73" s="11">
        <f>G73+H73</f>
        <v>94154</v>
      </c>
      <c r="G73" s="11">
        <f>G74+G77</f>
        <v>0</v>
      </c>
      <c r="H73" s="11">
        <f>H74+H77</f>
        <v>94154</v>
      </c>
      <c r="I73" s="11">
        <f>I74+I77</f>
        <v>94154</v>
      </c>
      <c r="J73" s="11">
        <f>J74+J77</f>
        <v>0</v>
      </c>
      <c r="K73" s="11">
        <f>F73-I73-J73</f>
        <v>0</v>
      </c>
    </row>
    <row r="74" spans="1:12" s="6" customFormat="1" ht="75" x14ac:dyDescent="0.25">
      <c r="A74" s="10" t="s">
        <v>208</v>
      </c>
      <c r="B74" s="10" t="s">
        <v>209</v>
      </c>
      <c r="C74" s="10" t="s">
        <v>210</v>
      </c>
      <c r="D74" s="11">
        <f>+D75+D76</f>
        <v>43260</v>
      </c>
      <c r="E74" s="11">
        <f>+E75+E76</f>
        <v>28260</v>
      </c>
      <c r="F74" s="11">
        <f>G74+H74</f>
        <v>1334</v>
      </c>
      <c r="G74" s="11">
        <f>+G75+G76</f>
        <v>0</v>
      </c>
      <c r="H74" s="11">
        <f>+H75+H76</f>
        <v>1334</v>
      </c>
      <c r="I74" s="11">
        <f>+I75+I76</f>
        <v>1334</v>
      </c>
      <c r="J74" s="11">
        <f>+J75+J76</f>
        <v>0</v>
      </c>
      <c r="K74" s="11">
        <f>F74-I74-J74</f>
        <v>0</v>
      </c>
    </row>
    <row r="75" spans="1:12" s="6" customFormat="1" x14ac:dyDescent="0.25">
      <c r="A75" s="10" t="s">
        <v>211</v>
      </c>
      <c r="B75" s="10" t="s">
        <v>212</v>
      </c>
      <c r="C75" s="10" t="s">
        <v>213</v>
      </c>
      <c r="D75" s="11">
        <v>23260</v>
      </c>
      <c r="E75" s="11">
        <v>23260</v>
      </c>
      <c r="F75" s="11">
        <f>G75+H75</f>
        <v>0</v>
      </c>
      <c r="G75" s="11">
        <v>0</v>
      </c>
      <c r="H75" s="11">
        <v>0</v>
      </c>
      <c r="I75" s="11">
        <v>0</v>
      </c>
      <c r="J75" s="11">
        <v>0</v>
      </c>
      <c r="K75" s="11">
        <f>F75-I75-J75</f>
        <v>0</v>
      </c>
    </row>
    <row r="76" spans="1:12" s="6" customFormat="1" ht="33" x14ac:dyDescent="0.25">
      <c r="A76" s="10" t="s">
        <v>214</v>
      </c>
      <c r="B76" s="10" t="s">
        <v>215</v>
      </c>
      <c r="C76" s="10" t="s">
        <v>216</v>
      </c>
      <c r="D76" s="11">
        <v>20000</v>
      </c>
      <c r="E76" s="11">
        <v>5000</v>
      </c>
      <c r="F76" s="11">
        <f>G76+H76</f>
        <v>1334</v>
      </c>
      <c r="G76" s="11">
        <v>0</v>
      </c>
      <c r="H76" s="11">
        <v>1334</v>
      </c>
      <c r="I76" s="11">
        <v>1334</v>
      </c>
      <c r="J76" s="11">
        <v>0</v>
      </c>
      <c r="K76" s="11">
        <f>F76-I76-J76</f>
        <v>0</v>
      </c>
    </row>
    <row r="77" spans="1:12" s="6" customFormat="1" ht="33" x14ac:dyDescent="0.25">
      <c r="A77" s="10" t="s">
        <v>217</v>
      </c>
      <c r="B77" s="10" t="s">
        <v>218</v>
      </c>
      <c r="C77" s="10" t="s">
        <v>219</v>
      </c>
      <c r="D77" s="11">
        <f>+D78</f>
        <v>92820</v>
      </c>
      <c r="E77" s="11">
        <f>+E78</f>
        <v>92820</v>
      </c>
      <c r="F77" s="11">
        <f>G77+H77</f>
        <v>92820</v>
      </c>
      <c r="G77" s="11">
        <f>+G78</f>
        <v>0</v>
      </c>
      <c r="H77" s="11">
        <f>+H78</f>
        <v>92820</v>
      </c>
      <c r="I77" s="11">
        <f>+I78</f>
        <v>92820</v>
      </c>
      <c r="J77" s="11">
        <f>+J78</f>
        <v>0</v>
      </c>
      <c r="K77" s="11">
        <f>F77-I77-J77</f>
        <v>0</v>
      </c>
    </row>
    <row r="78" spans="1:12" s="6" customFormat="1" ht="43.5" x14ac:dyDescent="0.25">
      <c r="A78" s="10" t="s">
        <v>220</v>
      </c>
      <c r="B78" s="10" t="s">
        <v>221</v>
      </c>
      <c r="C78" s="10" t="s">
        <v>222</v>
      </c>
      <c r="D78" s="11">
        <v>92820</v>
      </c>
      <c r="E78" s="11">
        <v>92820</v>
      </c>
      <c r="F78" s="11">
        <f>G78+H78</f>
        <v>92820</v>
      </c>
      <c r="G78" s="11">
        <v>0</v>
      </c>
      <c r="H78" s="11">
        <v>92820</v>
      </c>
      <c r="I78" s="11">
        <v>92820</v>
      </c>
      <c r="J78" s="11">
        <v>0</v>
      </c>
      <c r="K78" s="11">
        <f>F78-I78-J78</f>
        <v>0</v>
      </c>
    </row>
    <row r="79" spans="1:12" s="6" customFormat="1" x14ac:dyDescent="0.25">
      <c r="A79" s="8"/>
      <c r="B79" s="8"/>
      <c r="C79" s="8"/>
      <c r="D79" s="9"/>
      <c r="E79" s="9"/>
      <c r="F79" s="9"/>
      <c r="G79" s="9"/>
      <c r="H79" s="9"/>
      <c r="I79" s="9"/>
      <c r="J79" s="9"/>
      <c r="K79" s="9"/>
    </row>
    <row r="80" spans="1:12" x14ac:dyDescent="0.25">
      <c r="A80" s="13" t="s">
        <v>223</v>
      </c>
      <c r="B80" s="13"/>
      <c r="C80" s="13"/>
      <c r="D80" s="13"/>
      <c r="E80" s="13" t="s">
        <v>225</v>
      </c>
      <c r="F80" s="13"/>
      <c r="G80" s="13"/>
      <c r="H80" s="13"/>
      <c r="I80" s="13" t="s">
        <v>226</v>
      </c>
      <c r="J80" s="13"/>
      <c r="K80" s="13"/>
      <c r="L80" s="13"/>
    </row>
    <row r="81" spans="1:12" x14ac:dyDescent="0.25">
      <c r="A81" s="3" t="s">
        <v>224</v>
      </c>
      <c r="B81" s="3"/>
      <c r="C81" s="3"/>
      <c r="D81" s="3"/>
      <c r="E81" s="3" t="s">
        <v>225</v>
      </c>
      <c r="F81" s="3"/>
      <c r="G81" s="3"/>
      <c r="H81" s="3"/>
      <c r="I81" s="3" t="s">
        <v>227</v>
      </c>
      <c r="J81" s="3"/>
      <c r="K81" s="3"/>
      <c r="L81" s="3"/>
    </row>
    <row r="159" spans="1:20" x14ac:dyDescent="0.25">
      <c r="A159" s="12"/>
      <c r="B159" s="12"/>
      <c r="C159" s="12"/>
      <c r="D159" s="12"/>
      <c r="I159" s="12"/>
      <c r="J159" s="12"/>
      <c r="K159" s="12"/>
      <c r="L159" s="12"/>
      <c r="Q159" s="12"/>
      <c r="R159" s="12"/>
      <c r="S159" s="12"/>
      <c r="T159" s="12"/>
    </row>
  </sheetData>
  <mergeCells count="25">
    <mergeCell ref="K8:K10"/>
    <mergeCell ref="A80:D80"/>
    <mergeCell ref="A81:D81"/>
    <mergeCell ref="E80:H80"/>
    <mergeCell ref="E81:H81"/>
    <mergeCell ref="I80:L80"/>
    <mergeCell ref="I81:L81"/>
    <mergeCell ref="F8:H8"/>
    <mergeCell ref="F9:F10"/>
    <mergeCell ref="G9:G10"/>
    <mergeCell ref="H9:H10"/>
    <mergeCell ref="I8:I10"/>
    <mergeCell ref="J8:J10"/>
    <mergeCell ref="A8:B10"/>
    <mergeCell ref="A11:B11"/>
    <mergeCell ref="C8:C10"/>
    <mergeCell ref="D8:E8"/>
    <mergeCell ref="D9:D10"/>
    <mergeCell ref="E9:E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2017-11-12T09:47:35Z</dcterms:created>
  <dcterms:modified xsi:type="dcterms:W3CDTF">2017-11-12T09:47:38Z</dcterms:modified>
</cp:coreProperties>
</file>