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J27" i="1"/>
  <c r="J28" i="1"/>
  <c r="J29" i="1"/>
  <c r="J30" i="1"/>
  <c r="J31" i="1"/>
  <c r="J32" i="1"/>
  <c r="J33" i="1"/>
  <c r="D34" i="1"/>
  <c r="E34" i="1"/>
  <c r="F34" i="1"/>
  <c r="G34" i="1"/>
  <c r="H34" i="1"/>
  <c r="J34" i="1" s="1"/>
  <c r="I34" i="1"/>
  <c r="K34" i="1"/>
  <c r="J35" i="1"/>
  <c r="D36" i="1"/>
  <c r="E36" i="1"/>
  <c r="F36" i="1"/>
  <c r="G36" i="1"/>
  <c r="H36" i="1"/>
  <c r="I36" i="1"/>
  <c r="J36" i="1"/>
  <c r="K36" i="1"/>
  <c r="J37" i="1"/>
  <c r="J38" i="1"/>
  <c r="J39" i="1"/>
  <c r="D40" i="1"/>
  <c r="E40" i="1"/>
  <c r="F40" i="1"/>
  <c r="G40" i="1"/>
  <c r="H40" i="1"/>
  <c r="J40" i="1" s="1"/>
  <c r="I40" i="1"/>
  <c r="K40" i="1"/>
  <c r="J41" i="1"/>
  <c r="J42" i="1"/>
  <c r="J43" i="1"/>
  <c r="D44" i="1"/>
  <c r="E44" i="1"/>
  <c r="F44" i="1"/>
  <c r="G44" i="1"/>
  <c r="H44" i="1"/>
  <c r="J44" i="1" s="1"/>
  <c r="I44" i="1"/>
  <c r="K44" i="1"/>
  <c r="D45" i="1"/>
  <c r="E45" i="1"/>
  <c r="F45" i="1"/>
  <c r="G45" i="1"/>
  <c r="H45" i="1"/>
  <c r="J45" i="1" s="1"/>
  <c r="I45" i="1"/>
  <c r="K45" i="1"/>
  <c r="D46" i="1"/>
  <c r="E46" i="1"/>
  <c r="F46" i="1"/>
  <c r="G46" i="1"/>
  <c r="H46" i="1"/>
  <c r="J46" i="1" s="1"/>
  <c r="I46" i="1"/>
  <c r="K46" i="1"/>
  <c r="J47" i="1"/>
  <c r="D51" i="1"/>
  <c r="D50" i="1" s="1"/>
  <c r="D49" i="1" s="1"/>
  <c r="D48" i="1" s="1"/>
  <c r="E51" i="1"/>
  <c r="E50" i="1" s="1"/>
  <c r="E49" i="1" s="1"/>
  <c r="E48" i="1" s="1"/>
  <c r="F51" i="1"/>
  <c r="F50" i="1" s="1"/>
  <c r="F49" i="1" s="1"/>
  <c r="F48" i="1" s="1"/>
  <c r="G51" i="1"/>
  <c r="G50" i="1" s="1"/>
  <c r="G49" i="1" s="1"/>
  <c r="G48" i="1" s="1"/>
  <c r="H51" i="1"/>
  <c r="H50" i="1" s="1"/>
  <c r="I51" i="1"/>
  <c r="I50" i="1" s="1"/>
  <c r="I49" i="1" s="1"/>
  <c r="I48" i="1" s="1"/>
  <c r="K51" i="1"/>
  <c r="K50" i="1" s="1"/>
  <c r="K49" i="1" s="1"/>
  <c r="K48" i="1" s="1"/>
  <c r="J52" i="1"/>
  <c r="J53" i="1"/>
  <c r="J54" i="1"/>
  <c r="J55" i="1"/>
  <c r="I12" i="1" l="1"/>
  <c r="I11" i="1" s="1"/>
  <c r="I13" i="1"/>
  <c r="H49" i="1"/>
  <c r="J50" i="1"/>
  <c r="J14" i="1"/>
  <c r="H12" i="1"/>
  <c r="H13" i="1"/>
  <c r="J13" i="1" s="1"/>
  <c r="J24" i="1"/>
  <c r="K13" i="1"/>
  <c r="K12" i="1"/>
  <c r="K11" i="1" s="1"/>
  <c r="E12" i="1"/>
  <c r="E11" i="1" s="1"/>
  <c r="E13" i="1"/>
  <c r="G12" i="1"/>
  <c r="G11" i="1" s="1"/>
  <c r="G13" i="1"/>
  <c r="F12" i="1"/>
  <c r="F11" i="1" s="1"/>
  <c r="F13" i="1"/>
  <c r="D12" i="1"/>
  <c r="D11" i="1" s="1"/>
  <c r="D13" i="1"/>
  <c r="J51" i="1"/>
  <c r="J25" i="1"/>
  <c r="J12" i="1" l="1"/>
  <c r="H48" i="1"/>
  <c r="J48" i="1" s="1"/>
  <c r="J49" i="1"/>
  <c r="H11" i="1" l="1"/>
  <c r="J11" i="1" s="1"/>
</calcChain>
</file>

<file path=xl/sharedStrings.xml><?xml version="1.0" encoding="utf-8"?>
<sst xmlns="http://schemas.openxmlformats.org/spreadsheetml/2006/main" count="161" uniqueCount="159">
  <si>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</si>
  <si>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</si>
  <si>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</si>
  <si>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</si>
  <si>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</si>
  <si>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</si>
  <si>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</si>
  <si>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</si>
  <si>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</si>
  <si>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</si>
  <si>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</si>
  <si>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</si>
  <si>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</si>
  <si>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</si>
  <si>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</si>
  <si>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</si>
  <si>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</si>
  <si>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</si>
  <si>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</si>
  <si>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</si>
  <si>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</si>
  <si>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</si>
  <si>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</si>
  <si>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</si>
  <si>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</si>
  <si>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</si>
  <si>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</si>
  <si>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</si>
  <si>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</si>
  <si>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</si>
  <si>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</si>
  <si>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</si>
  <si>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</si>
  <si>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</si>
  <si>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</si>
  <si>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</si>
  <si>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</si>
  <si>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</si>
  <si>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</si>
  <si>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</si>
  <si>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</si>
  <si>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</si>
  <si>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</si>
  <si>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</si>
  <si>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</si>
  <si>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</si>
  <si>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</si>
  <si>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</si>
  <si>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</si>
  <si>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</si>
  <si>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</si>
  <si>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</si>
  <si>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</si>
  <si>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</si>
  <si>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</si>
  <si>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</si>
  <si>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</si>
  <si>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</si>
  <si>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</si>
  <si>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</si>
  <si>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</si>
  <si>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</si>
  <si>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</si>
  <si>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</si>
  <si>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</si>
  <si>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</si>
  <si>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</si>
  <si>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</si>
  <si>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</si>
  <si>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</si>
  <si>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</si>
  <si>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</si>
  <si>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</si>
  <si>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</si>
  <si>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</si>
  <si>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</si>
  <si>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</si>
  <si>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</si>
  <si>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</si>
  <si>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</si>
  <si>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</si>
  <si>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</si>
  <si>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</si>
  <si>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</si>
  <si>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</si>
  <si>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</si>
  <si>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</si>
  <si>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</si>
  <si>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</si>
  <si>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</si>
  <si>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</si>
  <si>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</si>
  <si>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</si>
  <si>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</si>
  <si>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</si>
  <si>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</si>
  <si>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</si>
  <si>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</si>
  <si>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</si>
  <si>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</si>
  <si>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</si>
  <si>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71</t>
  </si>
  <si>
    <t>Carti, publicatii si materiale documentare</t>
  </si>
  <si>
    <t>20.11</t>
  </si>
  <si>
    <t>73</t>
  </si>
  <si>
    <t>Pregatire profesionala</t>
  </si>
  <si>
    <t>20.13</t>
  </si>
  <si>
    <t>90</t>
  </si>
  <si>
    <t>Alte cheltuieli  (cod 20.30.01 la 20.30.04+20.30.06+20.30.07+20.30.09+20.30.30)</t>
  </si>
  <si>
    <t>20.30</t>
  </si>
  <si>
    <t>93</t>
  </si>
  <si>
    <t>Prime de asigurare non-viata</t>
  </si>
  <si>
    <t>20.30.03</t>
  </si>
  <si>
    <t>97</t>
  </si>
  <si>
    <t>Executarea silita a creantelor bugetare</t>
  </si>
  <si>
    <t>20.30.09</t>
  </si>
  <si>
    <t>98</t>
  </si>
  <si>
    <t>Alte cheltuieli cu bunuri si servicii</t>
  </si>
  <si>
    <t>20.30.30</t>
  </si>
  <si>
    <t>208</t>
  </si>
  <si>
    <t>PLATI EFECTUATE IN ANII PRECEDENTI SI RECUPERATE IN ANUL CURENT (cod 85)</t>
  </si>
  <si>
    <t>84</t>
  </si>
  <si>
    <t>210</t>
  </si>
  <si>
    <t>TITLUL XIX PLATI EFECTUATE IN ANII PRECEDENTI SI RECUPERATE IN ANUL CURENT</t>
  </si>
  <si>
    <t>85</t>
  </si>
  <si>
    <t>211</t>
  </si>
  <si>
    <t>Plati efectuate in anii precedenti si recuperate in anul curent</t>
  </si>
  <si>
    <t>85.01</t>
  </si>
  <si>
    <t>212</t>
  </si>
  <si>
    <t>Plati efectuate in anii precedenti si recuperate in anul curent - sectiunea functionare</t>
  </si>
  <si>
    <t>85.01.01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</si>
  <si>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</si>
  <si>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</si>
  <si>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</si>
  <si>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</si>
  <si>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</si>
  <si>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</si>
  <si>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</si>
  <si>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</si>
  <si>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398</t>
  </si>
  <si>
    <t>Active fixe</t>
  </si>
  <si>
    <t>71.01</t>
  </si>
  <si>
    <t>399</t>
  </si>
  <si>
    <t>Constructii</t>
  </si>
  <si>
    <t>71.01.01</t>
  </si>
  <si>
    <t>400</t>
  </si>
  <si>
    <t>Masini, echipamente si mijloace de transport</t>
  </si>
  <si>
    <t>71.01.02</t>
  </si>
  <si>
    <t>401</t>
  </si>
  <si>
    <t>Mobilier, aparatura birotica si alte active corporale</t>
  </si>
  <si>
    <t>71.01.03</t>
  </si>
  <si>
    <t>402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</si>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</sst>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D12+D48</f>
        <v>860000</v>
      </c>
      <c r="E11" s="11">
        <f>E12+E48</f>
        <v>860000</v>
      </c>
      <c r="F11" s="11">
        <f>F12+F48</f>
        <v>794300</v>
      </c>
      <c r="G11" s="11">
        <f>G12+G48</f>
        <v>786436</v>
      </c>
      <c r="H11" s="11">
        <f>H12+H48</f>
        <v>786436</v>
      </c>
      <c r="I11" s="11">
        <f>I12+I48</f>
        <v>673051</v>
      </c>
      <c r="J11" s="11">
        <f>H11-I11</f>
        <v>113385</v>
      </c>
      <c r="K11" s="11">
        <f>K12+K48</f>
        <v>638373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D14+D24+D47</f>
        <v>760000</v>
      </c>
      <c r="E12" s="11">
        <f>E14+E24+E47</f>
        <v>760000</v>
      </c>
      <c r="F12" s="11">
        <f>F14+F24+F47</f>
        <v>694300</v>
      </c>
      <c r="G12" s="11">
        <f>G14+G24+G47</f>
        <v>686436</v>
      </c>
      <c r="H12" s="11">
        <f>H14+H24+H47</f>
        <v>686436</v>
      </c>
      <c r="I12" s="11">
        <f>I14+I24+I47</f>
        <v>578572</v>
      </c>
      <c r="J12" s="11">
        <f>H12-I12</f>
        <v>107864</v>
      </c>
      <c r="K12" s="11">
        <f>K14+K24+K47</f>
        <v>598679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D14+D24</f>
        <v>760000</v>
      </c>
      <c r="E13" s="11">
        <f>E14+E24</f>
        <v>760000</v>
      </c>
      <c r="F13" s="11">
        <f>F14+F24</f>
        <v>694300</v>
      </c>
      <c r="G13" s="11">
        <f>G14+G24</f>
        <v>694300</v>
      </c>
      <c r="H13" s="11">
        <f>H14+H24</f>
        <v>694300</v>
      </c>
      <c r="I13" s="11">
        <f>I14+I24</f>
        <v>586436</v>
      </c>
      <c r="J13" s="11">
        <f>H13-I13</f>
        <v>107864</v>
      </c>
      <c r="K13" s="11">
        <f>K14+K24</f>
        <v>598679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550000</v>
      </c>
      <c r="E14" s="11">
        <f>E15+E18</f>
        <v>550000</v>
      </c>
      <c r="F14" s="11">
        <f>F15+F18</f>
        <v>504300</v>
      </c>
      <c r="G14" s="11">
        <f>G15+G18</f>
        <v>504300</v>
      </c>
      <c r="H14" s="11">
        <f>H15+H18</f>
        <v>504300</v>
      </c>
      <c r="I14" s="11">
        <f>I15+I18</f>
        <v>429856</v>
      </c>
      <c r="J14" s="11">
        <f>H14-I14</f>
        <v>74444</v>
      </c>
      <c r="K14" s="11">
        <f>K15+K18</f>
        <v>446527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</f>
        <v>449290</v>
      </c>
      <c r="E15" s="11">
        <f>E16+E17</f>
        <v>449290</v>
      </c>
      <c r="F15" s="11">
        <f>F16+F17</f>
        <v>414290</v>
      </c>
      <c r="G15" s="11">
        <f>G16+G17</f>
        <v>414290</v>
      </c>
      <c r="H15" s="11">
        <f>H16+H17</f>
        <v>414290</v>
      </c>
      <c r="I15" s="11">
        <f>I16+I17</f>
        <v>351209</v>
      </c>
      <c r="J15" s="11">
        <f>H15-I15</f>
        <v>63081</v>
      </c>
      <c r="K15" s="11">
        <f>K16+K17</f>
        <v>364833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414840</v>
      </c>
      <c r="E16" s="11">
        <v>414840</v>
      </c>
      <c r="F16" s="11">
        <v>379840</v>
      </c>
      <c r="G16" s="11">
        <v>379840</v>
      </c>
      <c r="H16" s="11">
        <v>379840</v>
      </c>
      <c r="I16" s="11">
        <v>323409</v>
      </c>
      <c r="J16" s="11">
        <f>H16-I16</f>
        <v>56431</v>
      </c>
      <c r="K16" s="11">
        <v>333273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34450</v>
      </c>
      <c r="E17" s="11">
        <v>34450</v>
      </c>
      <c r="F17" s="11">
        <v>34450</v>
      </c>
      <c r="G17" s="11">
        <v>34450</v>
      </c>
      <c r="H17" s="11">
        <v>34450</v>
      </c>
      <c r="I17" s="11">
        <v>27800</v>
      </c>
      <c r="J17" s="11">
        <f>H17-I17</f>
        <v>6650</v>
      </c>
      <c r="K17" s="11">
        <v>31560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f>D19+D20+D21+D22+D23</f>
        <v>100710</v>
      </c>
      <c r="E18" s="11">
        <f>E19+E20+E21+E22+E23</f>
        <v>100710</v>
      </c>
      <c r="F18" s="11">
        <f>F19+F20+F21+F22+F23</f>
        <v>90010</v>
      </c>
      <c r="G18" s="11">
        <f>G19+G20+G21+G22+G23</f>
        <v>90010</v>
      </c>
      <c r="H18" s="11">
        <f>H19+H20+H21+H22+H23</f>
        <v>90010</v>
      </c>
      <c r="I18" s="11">
        <f>I19+I20+I21+I22+I23</f>
        <v>78647</v>
      </c>
      <c r="J18" s="11">
        <f>H18-I18</f>
        <v>11363</v>
      </c>
      <c r="K18" s="11">
        <f>K19+K20+K21+K22+K23</f>
        <v>81694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70400</v>
      </c>
      <c r="E19" s="11">
        <v>70400</v>
      </c>
      <c r="F19" s="11">
        <v>62400</v>
      </c>
      <c r="G19" s="11">
        <v>62400</v>
      </c>
      <c r="H19" s="11">
        <v>62400</v>
      </c>
      <c r="I19" s="11">
        <v>55478</v>
      </c>
      <c r="J19" s="11">
        <f>H19-I19</f>
        <v>6922</v>
      </c>
      <c r="K19" s="11">
        <v>57631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2560</v>
      </c>
      <c r="E20" s="11">
        <v>2560</v>
      </c>
      <c r="F20" s="11">
        <v>2360</v>
      </c>
      <c r="G20" s="11">
        <v>2360</v>
      </c>
      <c r="H20" s="11">
        <v>2360</v>
      </c>
      <c r="I20" s="11">
        <v>1616</v>
      </c>
      <c r="J20" s="11">
        <f>H20-I20</f>
        <v>744</v>
      </c>
      <c r="K20" s="11">
        <v>1693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23100</v>
      </c>
      <c r="E21" s="11">
        <v>23100</v>
      </c>
      <c r="F21" s="11">
        <v>21200</v>
      </c>
      <c r="G21" s="11">
        <v>21200</v>
      </c>
      <c r="H21" s="11">
        <v>21200</v>
      </c>
      <c r="I21" s="11">
        <v>18264</v>
      </c>
      <c r="J21" s="11">
        <f>H21-I21</f>
        <v>2936</v>
      </c>
      <c r="K21" s="11">
        <v>18973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v>750</v>
      </c>
      <c r="E22" s="11">
        <v>750</v>
      </c>
      <c r="F22" s="11">
        <v>650</v>
      </c>
      <c r="G22" s="11">
        <v>650</v>
      </c>
      <c r="H22" s="11">
        <v>650</v>
      </c>
      <c r="I22" s="11">
        <v>494</v>
      </c>
      <c r="J22" s="11">
        <f>H22-I22</f>
        <v>156</v>
      </c>
      <c r="K22" s="11">
        <v>510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3900</v>
      </c>
      <c r="E23" s="11">
        <v>3900</v>
      </c>
      <c r="F23" s="11">
        <v>3400</v>
      </c>
      <c r="G23" s="11">
        <v>3400</v>
      </c>
      <c r="H23" s="11">
        <v>3400</v>
      </c>
      <c r="I23" s="11">
        <v>2795</v>
      </c>
      <c r="J23" s="11">
        <f>H23-I23</f>
        <v>605</v>
      </c>
      <c r="K23" s="11">
        <v>2887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D25+D34+D36+D38+D39+D40</f>
        <v>210000</v>
      </c>
      <c r="E24" s="11">
        <f>E25+E34+E36+E38+E39+E40</f>
        <v>210000</v>
      </c>
      <c r="F24" s="11">
        <f>F25+F34+F36+F38+F39+F40</f>
        <v>190000</v>
      </c>
      <c r="G24" s="11">
        <f>G25+G34+G36+G38+G39+G40</f>
        <v>190000</v>
      </c>
      <c r="H24" s="11">
        <f>H25+H34+H36+H38+H39+H40</f>
        <v>190000</v>
      </c>
      <c r="I24" s="11">
        <f>I25+I34+I36+I38+I39+I40</f>
        <v>156580</v>
      </c>
      <c r="J24" s="11">
        <f>H24-I24</f>
        <v>33420</v>
      </c>
      <c r="K24" s="11">
        <f>K25+K34+K36+K38+K39+K40</f>
        <v>152152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f>D26+D27+D28+D29+D30+D31+D32+D33</f>
        <v>146300</v>
      </c>
      <c r="E25" s="11">
        <f>E26+E27+E28+E29+E30+E31+E32+E33</f>
        <v>146300</v>
      </c>
      <c r="F25" s="11">
        <f>F26+F27+F28+F29+F30+F31+F32+F33</f>
        <v>129300</v>
      </c>
      <c r="G25" s="11">
        <f>G26+G27+G28+G29+G30+G31+G32+G33</f>
        <v>129300</v>
      </c>
      <c r="H25" s="11">
        <f>H26+H27+H28+H29+H30+H31+H32+H33</f>
        <v>129300</v>
      </c>
      <c r="I25" s="11">
        <f>I26+I27+I28+I29+I30+I31+I32+I33</f>
        <v>111674</v>
      </c>
      <c r="J25" s="11">
        <f>H25-I25</f>
        <v>17626</v>
      </c>
      <c r="K25" s="11">
        <f>K26+K27+K28+K29+K30+K31+K32+K33</f>
        <v>115246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10000</v>
      </c>
      <c r="E26" s="11">
        <v>10000</v>
      </c>
      <c r="F26" s="11">
        <v>7500</v>
      </c>
      <c r="G26" s="11">
        <v>7500</v>
      </c>
      <c r="H26" s="11">
        <v>7500</v>
      </c>
      <c r="I26" s="11">
        <v>1561</v>
      </c>
      <c r="J26" s="11">
        <f>H26-I26</f>
        <v>5939</v>
      </c>
      <c r="K26" s="11">
        <v>1530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5000</v>
      </c>
      <c r="E27" s="11">
        <v>5000</v>
      </c>
      <c r="F27" s="11">
        <v>3000</v>
      </c>
      <c r="G27" s="11">
        <v>3000</v>
      </c>
      <c r="H27" s="11">
        <v>3000</v>
      </c>
      <c r="I27" s="11">
        <v>1960</v>
      </c>
      <c r="J27" s="11">
        <f>H27-I27</f>
        <v>1040</v>
      </c>
      <c r="K27" s="11">
        <v>1913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8218</v>
      </c>
      <c r="E28" s="11">
        <v>8218</v>
      </c>
      <c r="F28" s="11">
        <v>5718</v>
      </c>
      <c r="G28" s="11">
        <v>5718</v>
      </c>
      <c r="H28" s="11">
        <v>5718</v>
      </c>
      <c r="I28" s="11">
        <v>4397</v>
      </c>
      <c r="J28" s="11">
        <f>H28-I28</f>
        <v>1321</v>
      </c>
      <c r="K28" s="11">
        <v>11897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6300</v>
      </c>
      <c r="E29" s="11">
        <v>6300</v>
      </c>
      <c r="F29" s="11">
        <v>6300</v>
      </c>
      <c r="G29" s="11">
        <v>6300</v>
      </c>
      <c r="H29" s="11">
        <v>6300</v>
      </c>
      <c r="I29" s="11">
        <v>6262</v>
      </c>
      <c r="J29" s="11">
        <f>H29-I29</f>
        <v>38</v>
      </c>
      <c r="K29" s="11">
        <v>6261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1000</v>
      </c>
      <c r="E30" s="11">
        <v>1000</v>
      </c>
      <c r="F30" s="11">
        <v>1000</v>
      </c>
      <c r="G30" s="11">
        <v>1000</v>
      </c>
      <c r="H30" s="11">
        <v>1000</v>
      </c>
      <c r="I30" s="11">
        <v>695</v>
      </c>
      <c r="J30" s="11">
        <f>H30-I30</f>
        <v>305</v>
      </c>
      <c r="K30" s="11">
        <v>695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30000</v>
      </c>
      <c r="E31" s="11">
        <v>30000</v>
      </c>
      <c r="F31" s="11">
        <v>23000</v>
      </c>
      <c r="G31" s="11">
        <v>23000</v>
      </c>
      <c r="H31" s="11">
        <v>23000</v>
      </c>
      <c r="I31" s="11">
        <v>20841</v>
      </c>
      <c r="J31" s="11">
        <f>H31-I31</f>
        <v>2159</v>
      </c>
      <c r="K31" s="11">
        <v>20341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22000</v>
      </c>
      <c r="E32" s="11">
        <v>22000</v>
      </c>
      <c r="F32" s="11">
        <v>19000</v>
      </c>
      <c r="G32" s="11">
        <v>19000</v>
      </c>
      <c r="H32" s="11">
        <v>19000</v>
      </c>
      <c r="I32" s="11">
        <v>13349</v>
      </c>
      <c r="J32" s="11">
        <f>H32-I32</f>
        <v>5651</v>
      </c>
      <c r="K32" s="11">
        <v>11005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v>63782</v>
      </c>
      <c r="E33" s="11">
        <v>63782</v>
      </c>
      <c r="F33" s="11">
        <v>63782</v>
      </c>
      <c r="G33" s="11">
        <v>63782</v>
      </c>
      <c r="H33" s="11">
        <v>63782</v>
      </c>
      <c r="I33" s="11">
        <v>62609</v>
      </c>
      <c r="J33" s="11">
        <f>H33-I33</f>
        <v>1173</v>
      </c>
      <c r="K33" s="11">
        <v>61604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f>+D35</f>
        <v>8000</v>
      </c>
      <c r="E34" s="11">
        <f>+E35</f>
        <v>8000</v>
      </c>
      <c r="F34" s="11">
        <f>+F35</f>
        <v>8000</v>
      </c>
      <c r="G34" s="11">
        <f>+G35</f>
        <v>8000</v>
      </c>
      <c r="H34" s="11">
        <f>+H35</f>
        <v>8000</v>
      </c>
      <c r="I34" s="11">
        <f>+I35</f>
        <v>8000</v>
      </c>
      <c r="J34" s="11">
        <f>H34-I34</f>
        <v>0</v>
      </c>
      <c r="K34" s="11">
        <f>+K35</f>
        <v>0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8000</v>
      </c>
      <c r="E35" s="11">
        <v>8000</v>
      </c>
      <c r="F35" s="11">
        <v>8000</v>
      </c>
      <c r="G35" s="11">
        <v>8000</v>
      </c>
      <c r="H35" s="11">
        <v>8000</v>
      </c>
      <c r="I35" s="11">
        <v>8000</v>
      </c>
      <c r="J35" s="11">
        <f>H35-I35</f>
        <v>0</v>
      </c>
      <c r="K35" s="11">
        <v>0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f>D37</f>
        <v>2000</v>
      </c>
      <c r="E36" s="11">
        <f>E37</f>
        <v>2000</v>
      </c>
      <c r="F36" s="11">
        <f>F37</f>
        <v>2000</v>
      </c>
      <c r="G36" s="11">
        <f>G37</f>
        <v>2000</v>
      </c>
      <c r="H36" s="11">
        <f>H37</f>
        <v>2000</v>
      </c>
      <c r="I36" s="11">
        <f>I37</f>
        <v>851</v>
      </c>
      <c r="J36" s="11">
        <f>H36-I36</f>
        <v>1149</v>
      </c>
      <c r="K36" s="11">
        <f>K37</f>
        <v>851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2000</v>
      </c>
      <c r="E37" s="11">
        <v>2000</v>
      </c>
      <c r="F37" s="11">
        <v>2000</v>
      </c>
      <c r="G37" s="11">
        <v>2000</v>
      </c>
      <c r="H37" s="11">
        <v>2000</v>
      </c>
      <c r="I37" s="11">
        <v>851</v>
      </c>
      <c r="J37" s="11">
        <f>H37-I37</f>
        <v>1149</v>
      </c>
      <c r="K37" s="11">
        <v>851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9300</v>
      </c>
      <c r="E38" s="11">
        <v>9300</v>
      </c>
      <c r="F38" s="11">
        <v>7300</v>
      </c>
      <c r="G38" s="11">
        <v>7300</v>
      </c>
      <c r="H38" s="11">
        <v>7300</v>
      </c>
      <c r="I38" s="11">
        <v>5869</v>
      </c>
      <c r="J38" s="11">
        <f>H38-I38</f>
        <v>1431</v>
      </c>
      <c r="K38" s="11">
        <v>5869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15000</v>
      </c>
      <c r="E39" s="11">
        <v>15000</v>
      </c>
      <c r="F39" s="11">
        <v>15000</v>
      </c>
      <c r="G39" s="11">
        <v>15000</v>
      </c>
      <c r="H39" s="11">
        <v>15000</v>
      </c>
      <c r="I39" s="11">
        <v>5455</v>
      </c>
      <c r="J39" s="11">
        <f>H39-I39</f>
        <v>9545</v>
      </c>
      <c r="K39" s="11">
        <v>5455</v>
      </c>
    </row>
    <row r="40" spans="1:11" s="6" customFormat="1" ht="33" x14ac:dyDescent="0.25">
      <c r="A40" s="10" t="s">
        <v>107</v>
      </c>
      <c r="B40" s="10" t="s">
        <v>108</v>
      </c>
      <c r="C40" s="10" t="s">
        <v>109</v>
      </c>
      <c r="D40" s="11">
        <f>+D41+D42+D43</f>
        <v>29400</v>
      </c>
      <c r="E40" s="11">
        <f>+E41+E42+E43</f>
        <v>29400</v>
      </c>
      <c r="F40" s="11">
        <f>+F41+F42+F43</f>
        <v>28400</v>
      </c>
      <c r="G40" s="11">
        <f>+G41+G42+G43</f>
        <v>28400</v>
      </c>
      <c r="H40" s="11">
        <f>+H41+H42+H43</f>
        <v>28400</v>
      </c>
      <c r="I40" s="11">
        <f>+I41+I42+I43</f>
        <v>24731</v>
      </c>
      <c r="J40" s="11">
        <f>H40-I40</f>
        <v>3669</v>
      </c>
      <c r="K40" s="11">
        <f>+K41+K42+K43</f>
        <v>24731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12000</v>
      </c>
      <c r="E41" s="11">
        <v>12000</v>
      </c>
      <c r="F41" s="11">
        <v>11000</v>
      </c>
      <c r="G41" s="11">
        <v>11000</v>
      </c>
      <c r="H41" s="11">
        <v>11000</v>
      </c>
      <c r="I41" s="11">
        <v>10526</v>
      </c>
      <c r="J41" s="11">
        <f>H41-I41</f>
        <v>474</v>
      </c>
      <c r="K41" s="11">
        <v>10526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1000</v>
      </c>
      <c r="E42" s="11">
        <v>1000</v>
      </c>
      <c r="F42" s="11">
        <v>1000</v>
      </c>
      <c r="G42" s="11">
        <v>1000</v>
      </c>
      <c r="H42" s="11">
        <v>1000</v>
      </c>
      <c r="I42" s="11">
        <v>340</v>
      </c>
      <c r="J42" s="11">
        <f>H42-I42</f>
        <v>660</v>
      </c>
      <c r="K42" s="11">
        <v>340</v>
      </c>
    </row>
    <row r="43" spans="1:11" s="6" customFormat="1" x14ac:dyDescent="0.25">
      <c r="A43" s="10" t="s">
        <v>116</v>
      </c>
      <c r="B43" s="10" t="s">
        <v>117</v>
      </c>
      <c r="C43" s="10" t="s">
        <v>118</v>
      </c>
      <c r="D43" s="11">
        <v>16400</v>
      </c>
      <c r="E43" s="11">
        <v>16400</v>
      </c>
      <c r="F43" s="11">
        <v>16400</v>
      </c>
      <c r="G43" s="11">
        <v>16400</v>
      </c>
      <c r="H43" s="11">
        <v>16400</v>
      </c>
      <c r="I43" s="11">
        <v>13865</v>
      </c>
      <c r="J43" s="11">
        <f>H43-I43</f>
        <v>2535</v>
      </c>
      <c r="K43" s="11">
        <v>13865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D47</f>
        <v>0</v>
      </c>
      <c r="E44" s="11">
        <f>E47</f>
        <v>0</v>
      </c>
      <c r="F44" s="11">
        <f>F47</f>
        <v>0</v>
      </c>
      <c r="G44" s="11">
        <f>G47</f>
        <v>-7864</v>
      </c>
      <c r="H44" s="11">
        <f>H47</f>
        <v>-7864</v>
      </c>
      <c r="I44" s="11">
        <f>I47</f>
        <v>-7864</v>
      </c>
      <c r="J44" s="11">
        <f>H44-I44</f>
        <v>0</v>
      </c>
      <c r="K44" s="11">
        <f>K47</f>
        <v>0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f>D47</f>
        <v>0</v>
      </c>
      <c r="E45" s="11">
        <f>E47</f>
        <v>0</v>
      </c>
      <c r="F45" s="11">
        <f>F47</f>
        <v>0</v>
      </c>
      <c r="G45" s="11">
        <f>G47</f>
        <v>-7864</v>
      </c>
      <c r="H45" s="11">
        <f>H47</f>
        <v>-7864</v>
      </c>
      <c r="I45" s="11">
        <f>I47</f>
        <v>-7864</v>
      </c>
      <c r="J45" s="11">
        <f>H45-I45</f>
        <v>0</v>
      </c>
      <c r="K45" s="11">
        <f>K47</f>
        <v>0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D47</f>
        <v>0</v>
      </c>
      <c r="E46" s="11">
        <f>E47</f>
        <v>0</v>
      </c>
      <c r="F46" s="11">
        <f>F47</f>
        <v>0</v>
      </c>
      <c r="G46" s="11">
        <f>G47</f>
        <v>-7864</v>
      </c>
      <c r="H46" s="11">
        <f>H47</f>
        <v>-7864</v>
      </c>
      <c r="I46" s="11">
        <f>I47</f>
        <v>-7864</v>
      </c>
      <c r="J46" s="11">
        <f>H46-I46</f>
        <v>0</v>
      </c>
      <c r="K46" s="11">
        <f>K47</f>
        <v>0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v>0</v>
      </c>
      <c r="E47" s="11">
        <v>0</v>
      </c>
      <c r="F47" s="11">
        <v>0</v>
      </c>
      <c r="G47" s="11">
        <v>-7864</v>
      </c>
      <c r="H47" s="11">
        <v>-7864</v>
      </c>
      <c r="I47" s="11">
        <v>-7864</v>
      </c>
      <c r="J47" s="11">
        <f>H47-I47</f>
        <v>0</v>
      </c>
      <c r="K47" s="11">
        <v>0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+D49</f>
        <v>100000</v>
      </c>
      <c r="E48" s="11">
        <f>+E49</f>
        <v>100000</v>
      </c>
      <c r="F48" s="11">
        <f>+F49</f>
        <v>100000</v>
      </c>
      <c r="G48" s="11">
        <f>+G49</f>
        <v>100000</v>
      </c>
      <c r="H48" s="11">
        <f>+H49</f>
        <v>100000</v>
      </c>
      <c r="I48" s="11">
        <f>+I49</f>
        <v>94479</v>
      </c>
      <c r="J48" s="11">
        <f>H48-I48</f>
        <v>5521</v>
      </c>
      <c r="K48" s="11">
        <f>+K49</f>
        <v>39694</v>
      </c>
    </row>
    <row r="49" spans="1:12" s="6" customFormat="1" x14ac:dyDescent="0.25">
      <c r="A49" s="10" t="s">
        <v>134</v>
      </c>
      <c r="B49" s="10" t="s">
        <v>135</v>
      </c>
      <c r="C49" s="10" t="s">
        <v>136</v>
      </c>
      <c r="D49" s="11">
        <f>D50</f>
        <v>100000</v>
      </c>
      <c r="E49" s="11">
        <f>E50</f>
        <v>100000</v>
      </c>
      <c r="F49" s="11">
        <f>F50</f>
        <v>100000</v>
      </c>
      <c r="G49" s="11">
        <f>G50</f>
        <v>100000</v>
      </c>
      <c r="H49" s="11">
        <f>H50</f>
        <v>100000</v>
      </c>
      <c r="I49" s="11">
        <f>I50</f>
        <v>94479</v>
      </c>
      <c r="J49" s="11">
        <f>H49-I49</f>
        <v>5521</v>
      </c>
      <c r="K49" s="11">
        <f>K50</f>
        <v>39694</v>
      </c>
    </row>
    <row r="50" spans="1:12" s="6" customFormat="1" ht="22.5" x14ac:dyDescent="0.25">
      <c r="A50" s="10" t="s">
        <v>137</v>
      </c>
      <c r="B50" s="10" t="s">
        <v>138</v>
      </c>
      <c r="C50" s="10" t="s">
        <v>101</v>
      </c>
      <c r="D50" s="11">
        <f>D51</f>
        <v>100000</v>
      </c>
      <c r="E50" s="11">
        <f>E51</f>
        <v>100000</v>
      </c>
      <c r="F50" s="11">
        <f>F51</f>
        <v>100000</v>
      </c>
      <c r="G50" s="11">
        <f>G51</f>
        <v>100000</v>
      </c>
      <c r="H50" s="11">
        <f>H51</f>
        <v>100000</v>
      </c>
      <c r="I50" s="11">
        <f>I51</f>
        <v>94479</v>
      </c>
      <c r="J50" s="11">
        <f>H50-I50</f>
        <v>5521</v>
      </c>
      <c r="K50" s="11">
        <f>K51</f>
        <v>39694</v>
      </c>
    </row>
    <row r="51" spans="1:12" s="6" customFormat="1" x14ac:dyDescent="0.25">
      <c r="A51" s="10" t="s">
        <v>139</v>
      </c>
      <c r="B51" s="10" t="s">
        <v>140</v>
      </c>
      <c r="C51" s="10" t="s">
        <v>141</v>
      </c>
      <c r="D51" s="11">
        <f>D52+D53+D54+D55</f>
        <v>100000</v>
      </c>
      <c r="E51" s="11">
        <f>E52+E53+E54+E55</f>
        <v>100000</v>
      </c>
      <c r="F51" s="11">
        <f>F52+F53+F54+F55</f>
        <v>100000</v>
      </c>
      <c r="G51" s="11">
        <f>G52+G53+G54+G55</f>
        <v>100000</v>
      </c>
      <c r="H51" s="11">
        <f>H52+H53+H54+H55</f>
        <v>100000</v>
      </c>
      <c r="I51" s="11">
        <f>I52+I53+I54+I55</f>
        <v>94479</v>
      </c>
      <c r="J51" s="11">
        <f>H51-I51</f>
        <v>5521</v>
      </c>
      <c r="K51" s="11">
        <f>K52+K53+K54+K55</f>
        <v>39694</v>
      </c>
    </row>
    <row r="52" spans="1:12" s="6" customFormat="1" x14ac:dyDescent="0.25">
      <c r="A52" s="10" t="s">
        <v>142</v>
      </c>
      <c r="B52" s="10" t="s">
        <v>143</v>
      </c>
      <c r="C52" s="10" t="s">
        <v>144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f>H52-I52</f>
        <v>0</v>
      </c>
      <c r="K52" s="11">
        <v>1362</v>
      </c>
    </row>
    <row r="53" spans="1:12" s="6" customFormat="1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f>H53-I53</f>
        <v>0</v>
      </c>
      <c r="K53" s="11">
        <v>17865</v>
      </c>
    </row>
    <row r="54" spans="1:12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f>H54-I54</f>
        <v>0</v>
      </c>
      <c r="K54" s="11">
        <v>8072</v>
      </c>
    </row>
    <row r="55" spans="1:12" s="6" customFormat="1" x14ac:dyDescent="0.25">
      <c r="A55" s="10" t="s">
        <v>151</v>
      </c>
      <c r="B55" s="10" t="s">
        <v>152</v>
      </c>
      <c r="C55" s="10" t="s">
        <v>153</v>
      </c>
      <c r="D55" s="11">
        <v>100000</v>
      </c>
      <c r="E55" s="11">
        <v>100000</v>
      </c>
      <c r="F55" s="11">
        <v>100000</v>
      </c>
      <c r="G55" s="11">
        <v>100000</v>
      </c>
      <c r="H55" s="11">
        <v>100000</v>
      </c>
      <c r="I55" s="11">
        <v>94479</v>
      </c>
      <c r="J55" s="11">
        <f>H55-I55</f>
        <v>5521</v>
      </c>
      <c r="K55" s="11">
        <v>12395</v>
      </c>
    </row>
    <row r="56" spans="1:12" s="6" customFormat="1" x14ac:dyDescent="0.2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</row>
    <row r="57" spans="1:12" x14ac:dyDescent="0.25">
      <c r="A57" s="13" t="s">
        <v>154</v>
      </c>
      <c r="B57" s="13"/>
      <c r="C57" s="13"/>
      <c r="D57" s="13"/>
      <c r="E57" s="13" t="s">
        <v>156</v>
      </c>
      <c r="F57" s="13"/>
      <c r="G57" s="13"/>
      <c r="H57" s="13"/>
      <c r="I57" s="13" t="s">
        <v>157</v>
      </c>
      <c r="J57" s="13"/>
      <c r="K57" s="13"/>
      <c r="L57" s="13"/>
    </row>
    <row r="58" spans="1:12" x14ac:dyDescent="0.25">
      <c r="A58" s="3" t="s">
        <v>155</v>
      </c>
      <c r="B58" s="3"/>
      <c r="C58" s="3"/>
      <c r="D58" s="3"/>
      <c r="E58" s="3" t="s">
        <v>156</v>
      </c>
      <c r="F58" s="3"/>
      <c r="G58" s="3"/>
      <c r="H58" s="3"/>
      <c r="I58" s="3" t="s">
        <v>158</v>
      </c>
      <c r="J58" s="3"/>
      <c r="K58" s="3"/>
      <c r="L58" s="3"/>
    </row>
    <row r="113" spans="1:20" x14ac:dyDescent="0.25">
      <c r="A113" s="12"/>
      <c r="B113" s="12"/>
      <c r="C113" s="12"/>
      <c r="D113" s="12"/>
      <c r="I113" s="12"/>
      <c r="J113" s="12"/>
      <c r="K113" s="12"/>
      <c r="L113" s="12"/>
      <c r="Q113" s="12"/>
      <c r="R113" s="12"/>
      <c r="S113" s="12"/>
      <c r="T113" s="12"/>
    </row>
  </sheetData>
  <mergeCells count="22">
    <mergeCell ref="H8:H9"/>
    <mergeCell ref="I8:I9"/>
    <mergeCell ref="J8:J9"/>
    <mergeCell ref="K8:K9"/>
    <mergeCell ref="A57:D57"/>
    <mergeCell ref="A58:D58"/>
    <mergeCell ref="E57:H57"/>
    <mergeCell ref="E58:H58"/>
    <mergeCell ref="I57:L57"/>
    <mergeCell ref="I58:L5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2017-11-12T09:47:41Z</dcterms:created>
  <dcterms:modified xsi:type="dcterms:W3CDTF">2017-11-12T09:47:44Z</dcterms:modified>
</cp:coreProperties>
</file>