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" i="1" l="1"/>
  <c r="I16" i="1" s="1"/>
  <c r="D18" i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J18" i="1"/>
  <c r="J17" i="1" s="1"/>
  <c r="J16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F25" i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K25" i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 s="1"/>
  <c r="D34" i="1"/>
  <c r="E34" i="1"/>
  <c r="G34" i="1"/>
  <c r="H34" i="1"/>
  <c r="H33" i="1" s="1"/>
  <c r="I34" i="1"/>
  <c r="J34" i="1"/>
  <c r="J33" i="1" s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 s="1"/>
  <c r="F41" i="1"/>
  <c r="K41" i="1"/>
  <c r="F42" i="1"/>
  <c r="K42" i="1"/>
  <c r="F43" i="1"/>
  <c r="K43" i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 s="1"/>
  <c r="E49" i="1"/>
  <c r="E48" i="1" s="1"/>
  <c r="D50" i="1"/>
  <c r="D49" i="1" s="1"/>
  <c r="D48" i="1" s="1"/>
  <c r="E50" i="1"/>
  <c r="G50" i="1"/>
  <c r="G49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D53" i="1"/>
  <c r="E53" i="1"/>
  <c r="E52" i="1" s="1"/>
  <c r="G53" i="1"/>
  <c r="F53" i="1" s="1"/>
  <c r="K53" i="1" s="1"/>
  <c r="H53" i="1"/>
  <c r="H52" i="1" s="1"/>
  <c r="I53" i="1"/>
  <c r="I52" i="1" s="1"/>
  <c r="J53" i="1"/>
  <c r="F54" i="1"/>
  <c r="K54" i="1"/>
  <c r="F55" i="1"/>
  <c r="K55" i="1"/>
  <c r="F56" i="1"/>
  <c r="K56" i="1" s="1"/>
  <c r="D57" i="1"/>
  <c r="E57" i="1"/>
  <c r="G57" i="1"/>
  <c r="F57" i="1" s="1"/>
  <c r="K57" i="1" s="1"/>
  <c r="H57" i="1"/>
  <c r="I57" i="1"/>
  <c r="J57" i="1"/>
  <c r="F58" i="1"/>
  <c r="K58" i="1"/>
  <c r="G59" i="1"/>
  <c r="F59" i="1" s="1"/>
  <c r="D60" i="1"/>
  <c r="D59" i="1" s="1"/>
  <c r="E60" i="1"/>
  <c r="E59" i="1" s="1"/>
  <c r="G60" i="1"/>
  <c r="F60" i="1" s="1"/>
  <c r="K60" i="1" s="1"/>
  <c r="H60" i="1"/>
  <c r="H59" i="1" s="1"/>
  <c r="I60" i="1"/>
  <c r="I59" i="1" s="1"/>
  <c r="J60" i="1"/>
  <c r="J59" i="1" s="1"/>
  <c r="F61" i="1"/>
  <c r="K61" i="1"/>
  <c r="D62" i="1"/>
  <c r="E62" i="1"/>
  <c r="G62" i="1"/>
  <c r="H62" i="1"/>
  <c r="F62" i="1" s="1"/>
  <c r="K62" i="1" s="1"/>
  <c r="I62" i="1"/>
  <c r="J62" i="1"/>
  <c r="F63" i="1"/>
  <c r="K63" i="1"/>
  <c r="F64" i="1"/>
  <c r="K64" i="1" s="1"/>
  <c r="D65" i="1"/>
  <c r="E65" i="1"/>
  <c r="G65" i="1"/>
  <c r="F65" i="1" s="1"/>
  <c r="K65" i="1" s="1"/>
  <c r="H65" i="1"/>
  <c r="I65" i="1"/>
  <c r="J65" i="1"/>
  <c r="F66" i="1"/>
  <c r="K66" i="1"/>
  <c r="F67" i="1"/>
  <c r="K67" i="1"/>
  <c r="F68" i="1"/>
  <c r="K68" i="1"/>
  <c r="D71" i="1"/>
  <c r="D70" i="1" s="1"/>
  <c r="D69" i="1" s="1"/>
  <c r="E71" i="1"/>
  <c r="E70" i="1" s="1"/>
  <c r="E69" i="1" s="1"/>
  <c r="G71" i="1"/>
  <c r="F71" i="1" s="1"/>
  <c r="K71" i="1" s="1"/>
  <c r="H71" i="1"/>
  <c r="H70" i="1" s="1"/>
  <c r="H69" i="1" s="1"/>
  <c r="I71" i="1"/>
  <c r="I70" i="1" s="1"/>
  <c r="I69" i="1" s="1"/>
  <c r="J71" i="1"/>
  <c r="J70" i="1" s="1"/>
  <c r="J69" i="1" s="1"/>
  <c r="F72" i="1"/>
  <c r="K72" i="1" s="1"/>
  <c r="I47" i="1" l="1"/>
  <c r="K59" i="1"/>
  <c r="H47" i="1"/>
  <c r="I33" i="1"/>
  <c r="J15" i="1"/>
  <c r="J14" i="1" s="1"/>
  <c r="G33" i="1"/>
  <c r="F33" i="1" s="1"/>
  <c r="K33" i="1" s="1"/>
  <c r="H15" i="1"/>
  <c r="H14" i="1" s="1"/>
  <c r="D52" i="1"/>
  <c r="D47" i="1" s="1"/>
  <c r="E33" i="1"/>
  <c r="F49" i="1"/>
  <c r="K49" i="1" s="1"/>
  <c r="G48" i="1"/>
  <c r="D33" i="1"/>
  <c r="D15" i="1" s="1"/>
  <c r="E15" i="1"/>
  <c r="E14" i="1" s="1"/>
  <c r="F24" i="1"/>
  <c r="K24" i="1" s="1"/>
  <c r="G23" i="1"/>
  <c r="F23" i="1" s="1"/>
  <c r="K23" i="1" s="1"/>
  <c r="E47" i="1"/>
  <c r="J52" i="1"/>
  <c r="J47" i="1"/>
  <c r="I15" i="1"/>
  <c r="I14" i="1" s="1"/>
  <c r="G52" i="1"/>
  <c r="F52" i="1" s="1"/>
  <c r="K52" i="1" s="1"/>
  <c r="F50" i="1"/>
  <c r="K50" i="1" s="1"/>
  <c r="F34" i="1"/>
  <c r="K34" i="1" s="1"/>
  <c r="G44" i="1"/>
  <c r="F44" i="1" s="1"/>
  <c r="K44" i="1" s="1"/>
  <c r="G38" i="1"/>
  <c r="F38" i="1" s="1"/>
  <c r="K38" i="1" s="1"/>
  <c r="G17" i="1"/>
  <c r="G70" i="1"/>
  <c r="D14" i="1" l="1"/>
  <c r="H12" i="1"/>
  <c r="H13" i="1"/>
  <c r="F70" i="1"/>
  <c r="K70" i="1" s="1"/>
  <c r="G69" i="1"/>
  <c r="F69" i="1" s="1"/>
  <c r="K69" i="1" s="1"/>
  <c r="G47" i="1"/>
  <c r="F47" i="1" s="1"/>
  <c r="K47" i="1" s="1"/>
  <c r="F48" i="1"/>
  <c r="K48" i="1" s="1"/>
  <c r="I12" i="1"/>
  <c r="I13" i="1"/>
  <c r="J12" i="1"/>
  <c r="J13" i="1"/>
  <c r="F17" i="1"/>
  <c r="K17" i="1" s="1"/>
  <c r="G16" i="1"/>
  <c r="E12" i="1"/>
  <c r="E13" i="1"/>
  <c r="F16" i="1" l="1"/>
  <c r="K16" i="1" s="1"/>
  <c r="G15" i="1"/>
  <c r="D12" i="1"/>
  <c r="D13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<sst xmlns="http://schemas.openxmlformats.org/spreadsheetml/2006/main" count="211" uniqueCount="210">
  <si>
    <t>JUDETUL  VASLUI</t>
  </si>
  <si>
    <t>COMUNA OLTENESTI</t>
  </si>
  <si>
    <t>Biroul contabilitate</t>
  </si>
  <si>
    <t xml:space="preserve"> Anexa 12</t>
  </si>
  <si>
    <t>Cont de executie - Venituri - Bugetul local</t>
  </si>
  <si>
    <t>Trimestrul: 2,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</si>
  <si>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</si>
  <si>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</si>
  <si>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</si>
  <si>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</si>
  <si>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</si>
  <si>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</si>
  <si>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</si>
  <si>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</si>
  <si>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</si>
  <si>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</si>
  <si>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</si>
  <si>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</si>
  <si>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</si>
  <si>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</si>
  <si>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</si>
  <si>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</si>
  <si>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</si>
  <si>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</si>
  <si>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</si>
  <si>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</si>
  <si>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</si>
  <si>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</si>
  <si>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</si>
  <si>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</si>
  <si>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</si>
  <si>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</si>
  <si>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</si>
  <si>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</si>
  <si>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</si>
  <si>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</si>
  <si>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</si>
  <si>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</si>
  <si>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</si>
  <si>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</si>
  <si>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</si>
  <si>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</si>
  <si>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</si>
  <si>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</si>
  <si>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</si>
  <si>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</si>
  <si>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</si>
  <si>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</si>
  <si>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</si>
  <si>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</si>
  <si>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</si>
  <si>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</si>
  <si>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</si>
  <si>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</si>
  <si>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</si>
  <si>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</si>
  <si>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</si>
  <si>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</si>
  <si>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</si>
  <si>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</si>
  <si>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</si>
  <si>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</si>
  <si>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</si>
  <si>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</si>
  <si>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</si>
  <si>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</si>
  <si>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</si>
  <si>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</si>
  <si>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</si>
  <si>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</si>
  <si>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</si>
  <si>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</si>
  <si>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</si>
  <si>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</si>
  <si>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</si>
  <si>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</si>
  <si>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</si>
  <si>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</si>
  <si>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</si>
  <si>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</si>
  <si>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</si>
  <si>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</si>
  <si>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</si>
  <si>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</si>
  <si>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</si>
  <si>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</si>
  <si>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</si>
  <si>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</si>
  <si>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</si>
  <si>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</si>
  <si>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</si>
  <si>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</si>
  <si>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</si>
  <si>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</si>
  <si>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</si>
  <si>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</si>
  <si>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</si>
  <si>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</si>
  <si>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</si>
  <si>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</si>
  <si>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</si>
  <si>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</si>
  <si>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</si>
  <si>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</si>
  <si>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</si>
  <si>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</si>
  <si>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</si>
  <si>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</si>
  <si>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</si>
  <si>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</si>
  <si>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</si>
  <si>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</si>
  <si>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</si>
  <si>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</si>
  <si>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</si>
  <si>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</si>
  <si>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</si>
  <si>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</si>
  <si>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</si>
  <si>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</si>
  <si>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</si>
  <si>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</si>
  <si>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</si>
  <si>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</si>
  <si>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</si>
  <si>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</si>
  <si>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</si>
  <si>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</si>
  <si>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</si>
  <si>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</si>
  <si>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</si>
  <si>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</si>
  <si>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</si>
  <si>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</si>
  <si>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</si>
  <si>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</si>
  <si>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</si>
  <si>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</si>
  <si>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</si>
  <si>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</si>
  <si>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</si>
  <si>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</si>
  <si>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</si>
  <si>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</si>
  <si>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</si>
  <si>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</si>
  <si>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</si>
  <si>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</si>
  <si>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</si>
  <si>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</si>
  <si>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</si>
  <si>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74</t>
  </si>
  <si>
    <t>Venituri din recuperarea cheltuielilor de judecata, imputatii si despagubiri</t>
  </si>
  <si>
    <t>33.02.28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</si>
  <si>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</si>
  <si>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</si>
  <si>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</si>
  <si>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</si>
  <si>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</si>
  <si>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</si>
  <si>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</si>
  <si>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</si>
  <si>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</si>
  <si>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</si>
  <si>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</si>
  <si>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</si>
  <si>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</si>
  <si>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</si>
  <si>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</si>
  <si>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</si>
  <si>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</si>
  <si>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</si>
  <si>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86</t>
  </si>
  <si>
    <t>Diverse venituri (cod 36.02.01+36.02.05+36.02.06+36.02.07+36.02.11+36.02.50)</t>
  </si>
  <si>
    <t>36.02</t>
  </si>
  <si>
    <t>90</t>
  </si>
  <si>
    <t>Taxe speciale</t>
  </si>
  <si>
    <t>36.02.06</t>
  </si>
  <si>
    <t>100</t>
  </si>
  <si>
    <t>Alte venituri</t>
  </si>
  <si>
    <t>36.02.50</t>
  </si>
  <si>
    <t>101</t>
  </si>
  <si>
    <t>Transferuri voluntare,  altele decat subventiile (cod 37.02.01+37.02.50)</t>
  </si>
  <si>
    <t>37.02</t>
  </si>
  <si>
    <t>102</t>
  </si>
  <si>
    <t>Donatii si sponsorizari</t>
  </si>
  <si>
    <t>37.02.01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</si>
  <si>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</si>
  <si>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</si>
  <si>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</si>
  <si>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</si>
  <si>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</si>
  <si>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</si>
  <si>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</si>
  <si>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</si>
  <si>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</si>
  <si>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</si>
  <si>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</si>
  <si>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</si>
  <si>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</si>
  <si>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</si>
  <si>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</si>
  <si>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161</t>
  </si>
  <si>
    <t>Subventii pentru acordarea ajutorului pentru incalzirea locuintei cu lemne, carbuni, combustibili petrolieri</t>
  </si>
  <si>
    <t>42.02.34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</si>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</sst>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D14+D69</f>
        <v>3212000</v>
      </c>
      <c r="E12" s="11">
        <f>E14+E69</f>
        <v>1727400</v>
      </c>
      <c r="F12" s="11">
        <f>G12+H12</f>
        <v>2978352</v>
      </c>
      <c r="G12" s="11">
        <f>G14+G69</f>
        <v>1163698</v>
      </c>
      <c r="H12" s="11">
        <f>H14+H69</f>
        <v>1814654</v>
      </c>
      <c r="I12" s="11">
        <f>I14+I69</f>
        <v>1660948</v>
      </c>
      <c r="J12" s="11">
        <f>J14+J69</f>
        <v>80</v>
      </c>
      <c r="K12" s="11">
        <f>F12-I12-J12</f>
        <v>1317324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D14-D34-D65</f>
        <v>914000</v>
      </c>
      <c r="E13" s="11">
        <f>E14-E34-E65</f>
        <v>548400</v>
      </c>
      <c r="F13" s="11">
        <f>G13+H13</f>
        <v>1803018</v>
      </c>
      <c r="G13" s="11">
        <f>G14-G34-G65</f>
        <v>1163698</v>
      </c>
      <c r="H13" s="11">
        <f>H14-H34-H65</f>
        <v>639320</v>
      </c>
      <c r="I13" s="11">
        <f>I14-I34-I65</f>
        <v>485614</v>
      </c>
      <c r="J13" s="11">
        <f>J14-J34-J65</f>
        <v>80</v>
      </c>
      <c r="K13" s="11">
        <f>F13-I13-J13</f>
        <v>1317324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D15+D47</f>
        <v>3192000</v>
      </c>
      <c r="E14" s="11">
        <f>E15+E47</f>
        <v>1722400</v>
      </c>
      <c r="F14" s="11">
        <f>G14+H14</f>
        <v>2977018</v>
      </c>
      <c r="G14" s="11">
        <f>G15+G47</f>
        <v>1163698</v>
      </c>
      <c r="H14" s="11">
        <f>H15+H47</f>
        <v>1813320</v>
      </c>
      <c r="I14" s="11">
        <f>I15+I47</f>
        <v>1659614</v>
      </c>
      <c r="J14" s="11">
        <f>J15+J47</f>
        <v>80</v>
      </c>
      <c r="K14" s="11">
        <f>F14-I14-J14</f>
        <v>1317324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D16+D23+D33+D44</f>
        <v>3067500</v>
      </c>
      <c r="E15" s="11">
        <f>E16+E23+E33+E44</f>
        <v>1666400</v>
      </c>
      <c r="F15" s="11">
        <f>G15+H15</f>
        <v>2600721</v>
      </c>
      <c r="G15" s="11">
        <f>G16+G23+G33+G44</f>
        <v>862276</v>
      </c>
      <c r="H15" s="11">
        <f>H16+H23+H33+H44</f>
        <v>1738445</v>
      </c>
      <c r="I15" s="11">
        <f>I16+I23+I33+I44</f>
        <v>1611748</v>
      </c>
      <c r="J15" s="11">
        <f>J16+J23+J33+J44</f>
        <v>0</v>
      </c>
      <c r="K15" s="11">
        <f>F15-I15-J15</f>
        <v>988973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449000</v>
      </c>
      <c r="E16" s="11">
        <f>+E17</f>
        <v>245000</v>
      </c>
      <c r="F16" s="11">
        <f>G16+H16</f>
        <v>233450</v>
      </c>
      <c r="G16" s="11">
        <f>+G17</f>
        <v>0</v>
      </c>
      <c r="H16" s="11">
        <f>+H17</f>
        <v>233450</v>
      </c>
      <c r="I16" s="11">
        <f>+I17</f>
        <v>233450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449000</v>
      </c>
      <c r="E17" s="11">
        <f>E18+E20</f>
        <v>245000</v>
      </c>
      <c r="F17" s="11">
        <f>G17+H17</f>
        <v>233450</v>
      </c>
      <c r="G17" s="11">
        <f>G18+G20</f>
        <v>0</v>
      </c>
      <c r="H17" s="11">
        <f>H18+H20</f>
        <v>233450</v>
      </c>
      <c r="I17" s="11">
        <f>I18+I20</f>
        <v>233450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5000</v>
      </c>
      <c r="E18" s="11">
        <f>+E19</f>
        <v>5000</v>
      </c>
      <c r="F18" s="11">
        <f>G18+H18</f>
        <v>800</v>
      </c>
      <c r="G18" s="11">
        <f>+G19</f>
        <v>0</v>
      </c>
      <c r="H18" s="11">
        <f>+H19</f>
        <v>800</v>
      </c>
      <c r="I18" s="11">
        <f>+I19</f>
        <v>800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5000</v>
      </c>
      <c r="E19" s="11">
        <v>5000</v>
      </c>
      <c r="F19" s="11">
        <f>G19+H19</f>
        <v>800</v>
      </c>
      <c r="G19" s="11">
        <v>0</v>
      </c>
      <c r="H19" s="11">
        <v>800</v>
      </c>
      <c r="I19" s="11">
        <v>800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444000</v>
      </c>
      <c r="E20" s="11">
        <f>E21+E22</f>
        <v>240000</v>
      </c>
      <c r="F20" s="11">
        <f>G20+H20</f>
        <v>232650</v>
      </c>
      <c r="G20" s="11">
        <f>G21+G22</f>
        <v>0</v>
      </c>
      <c r="H20" s="11">
        <f>H21+H22</f>
        <v>232650</v>
      </c>
      <c r="I20" s="11">
        <f>I21+I22</f>
        <v>232650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128000</v>
      </c>
      <c r="E21" s="11">
        <v>82000</v>
      </c>
      <c r="F21" s="11">
        <f>G21+H21</f>
        <v>63751</v>
      </c>
      <c r="G21" s="11">
        <v>0</v>
      </c>
      <c r="H21" s="11">
        <v>63751</v>
      </c>
      <c r="I21" s="11">
        <v>63751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316000</v>
      </c>
      <c r="E22" s="11">
        <v>158000</v>
      </c>
      <c r="F22" s="11">
        <f>G22+H22</f>
        <v>168899</v>
      </c>
      <c r="G22" s="11">
        <v>0</v>
      </c>
      <c r="H22" s="11">
        <v>168899</v>
      </c>
      <c r="I22" s="11">
        <v>168899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320000</v>
      </c>
      <c r="E23" s="11">
        <f>E24</f>
        <v>223000</v>
      </c>
      <c r="F23" s="11">
        <f>G23+H23</f>
        <v>1133300</v>
      </c>
      <c r="G23" s="11">
        <f>G24</f>
        <v>839414</v>
      </c>
      <c r="H23" s="11">
        <f>H24</f>
        <v>293886</v>
      </c>
      <c r="I23" s="11">
        <f>I24</f>
        <v>182154</v>
      </c>
      <c r="J23" s="11">
        <f>J24</f>
        <v>0</v>
      </c>
      <c r="K23" s="11">
        <f>F23-I23-J23</f>
        <v>951146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320000</v>
      </c>
      <c r="E24" s="11">
        <f>E25+E28+E32</f>
        <v>223000</v>
      </c>
      <c r="F24" s="11">
        <f>G24+H24</f>
        <v>1133300</v>
      </c>
      <c r="G24" s="11">
        <f>G25+G28+G32</f>
        <v>839414</v>
      </c>
      <c r="H24" s="11">
        <f>H25+H28+H32</f>
        <v>293886</v>
      </c>
      <c r="I24" s="11">
        <f>I25+I28+I32</f>
        <v>182154</v>
      </c>
      <c r="J24" s="11">
        <f>J25+J28+J32</f>
        <v>0</v>
      </c>
      <c r="K24" s="11">
        <f>F24-I24-J24</f>
        <v>951146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65000</v>
      </c>
      <c r="E25" s="11">
        <f>E26+E27</f>
        <v>33000</v>
      </c>
      <c r="F25" s="11">
        <f>G25+H25</f>
        <v>375667</v>
      </c>
      <c r="G25" s="11">
        <f>G26+G27</f>
        <v>315529</v>
      </c>
      <c r="H25" s="11">
        <f>H26+H27</f>
        <v>60138</v>
      </c>
      <c r="I25" s="11">
        <f>I26+I27</f>
        <v>20863</v>
      </c>
      <c r="J25" s="11">
        <f>J26+J27</f>
        <v>0</v>
      </c>
      <c r="K25" s="11">
        <f>F25-I25-J25</f>
        <v>354804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30000</v>
      </c>
      <c r="E26" s="11">
        <v>15000</v>
      </c>
      <c r="F26" s="11">
        <f>G26+H26</f>
        <v>48685</v>
      </c>
      <c r="G26" s="11">
        <v>23907</v>
      </c>
      <c r="H26" s="11">
        <v>24778</v>
      </c>
      <c r="I26" s="11">
        <v>18359</v>
      </c>
      <c r="J26" s="11">
        <v>0</v>
      </c>
      <c r="K26" s="11">
        <f>F26-I26-J26</f>
        <v>30326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35000</v>
      </c>
      <c r="E27" s="11">
        <v>18000</v>
      </c>
      <c r="F27" s="11">
        <f>G27+H27</f>
        <v>326982</v>
      </c>
      <c r="G27" s="11">
        <v>291622</v>
      </c>
      <c r="H27" s="11">
        <v>35360</v>
      </c>
      <c r="I27" s="11">
        <v>2504</v>
      </c>
      <c r="J27" s="11">
        <v>0</v>
      </c>
      <c r="K27" s="11">
        <f>F27-I27-J27</f>
        <v>324478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251000</v>
      </c>
      <c r="E28" s="11">
        <f>E29+E30+E31</f>
        <v>187000</v>
      </c>
      <c r="F28" s="11">
        <f>G28+H28</f>
        <v>756504</v>
      </c>
      <c r="G28" s="11">
        <f>G29+G30+G31</f>
        <v>523885</v>
      </c>
      <c r="H28" s="11">
        <f>H29+H30+H31</f>
        <v>232619</v>
      </c>
      <c r="I28" s="11">
        <f>I29+I30+I31</f>
        <v>160162</v>
      </c>
      <c r="J28" s="11">
        <f>J29+J30+J31</f>
        <v>0</v>
      </c>
      <c r="K28" s="11">
        <f>F28-I28-J28</f>
        <v>596342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74000</v>
      </c>
      <c r="E29" s="11">
        <v>56000</v>
      </c>
      <c r="F29" s="11">
        <f>G29+H29</f>
        <v>134013</v>
      </c>
      <c r="G29" s="11">
        <v>64171</v>
      </c>
      <c r="H29" s="11">
        <v>69842</v>
      </c>
      <c r="I29" s="11">
        <v>48093</v>
      </c>
      <c r="J29" s="11">
        <v>0</v>
      </c>
      <c r="K29" s="11">
        <f>F29-I29-J29</f>
        <v>85920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4000</v>
      </c>
      <c r="E30" s="11">
        <v>2000</v>
      </c>
      <c r="F30" s="11">
        <f>G30+H30</f>
        <v>12221</v>
      </c>
      <c r="G30" s="11">
        <v>8323</v>
      </c>
      <c r="H30" s="11">
        <v>3898</v>
      </c>
      <c r="I30" s="11">
        <v>91</v>
      </c>
      <c r="J30" s="11">
        <v>0</v>
      </c>
      <c r="K30" s="11">
        <f>F30-I30-J30</f>
        <v>12130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173000</v>
      </c>
      <c r="E31" s="11">
        <v>129000</v>
      </c>
      <c r="F31" s="11">
        <f>G31+H31</f>
        <v>610270</v>
      </c>
      <c r="G31" s="11">
        <v>451391</v>
      </c>
      <c r="H31" s="11">
        <v>158879</v>
      </c>
      <c r="I31" s="11">
        <v>111978</v>
      </c>
      <c r="J31" s="11">
        <v>0</v>
      </c>
      <c r="K31" s="11">
        <f>F31-I31-J31</f>
        <v>498292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4000</v>
      </c>
      <c r="E32" s="11">
        <v>3000</v>
      </c>
      <c r="F32" s="11">
        <f>G32+H32</f>
        <v>1129</v>
      </c>
      <c r="G32" s="11">
        <v>0</v>
      </c>
      <c r="H32" s="11">
        <v>1129</v>
      </c>
      <c r="I32" s="11">
        <v>1129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2288500</v>
      </c>
      <c r="E33" s="11">
        <f>E34+E38</f>
        <v>1193400</v>
      </c>
      <c r="F33" s="11">
        <f>G33+H33</f>
        <v>1225569</v>
      </c>
      <c r="G33" s="11">
        <f>G34+G38</f>
        <v>22575</v>
      </c>
      <c r="H33" s="11">
        <f>H34+H38</f>
        <v>1202994</v>
      </c>
      <c r="I33" s="11">
        <f>I34+I38</f>
        <v>1192417</v>
      </c>
      <c r="J33" s="11">
        <f>J34+J38</f>
        <v>0</v>
      </c>
      <c r="K33" s="11">
        <f>F33-I33-J33</f>
        <v>33152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2258000</v>
      </c>
      <c r="E34" s="11">
        <f>+E35+E36+E37</f>
        <v>1174000</v>
      </c>
      <c r="F34" s="11">
        <f>G34+H34</f>
        <v>1174000</v>
      </c>
      <c r="G34" s="11">
        <f>+G35+G36+G37</f>
        <v>0</v>
      </c>
      <c r="H34" s="11">
        <f>+H35+H36+H37</f>
        <v>1174000</v>
      </c>
      <c r="I34" s="11">
        <f>+I35+I36+I37</f>
        <v>1174000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1504000</v>
      </c>
      <c r="E35" s="11">
        <v>794000</v>
      </c>
      <c r="F35" s="11">
        <f>G35+H35</f>
        <v>794000</v>
      </c>
      <c r="G35" s="11">
        <v>0</v>
      </c>
      <c r="H35" s="11">
        <v>794000</v>
      </c>
      <c r="I35" s="11">
        <v>794000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50000</v>
      </c>
      <c r="E36" s="11">
        <v>28000</v>
      </c>
      <c r="F36" s="11">
        <f>G36+H36</f>
        <v>28000</v>
      </c>
      <c r="G36" s="11">
        <v>0</v>
      </c>
      <c r="H36" s="11">
        <v>28000</v>
      </c>
      <c r="I36" s="11">
        <v>28000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704000</v>
      </c>
      <c r="E37" s="11">
        <v>352000</v>
      </c>
      <c r="F37" s="11">
        <f>G37+H37</f>
        <v>352000</v>
      </c>
      <c r="G37" s="11">
        <v>0</v>
      </c>
      <c r="H37" s="11">
        <v>352000</v>
      </c>
      <c r="I37" s="11">
        <v>352000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D39+D42+D43</f>
        <v>30500</v>
      </c>
      <c r="E38" s="11">
        <f>E39+E42+E43</f>
        <v>19400</v>
      </c>
      <c r="F38" s="11">
        <f>G38+H38</f>
        <v>51569</v>
      </c>
      <c r="G38" s="11">
        <f>G39+G42+G43</f>
        <v>22575</v>
      </c>
      <c r="H38" s="11">
        <f>H39+H42+H43</f>
        <v>28994</v>
      </c>
      <c r="I38" s="11">
        <f>I39+I42+I43</f>
        <v>18417</v>
      </c>
      <c r="J38" s="11">
        <f>J39+J42+J43</f>
        <v>0</v>
      </c>
      <c r="K38" s="11">
        <f>F38-I38-J38</f>
        <v>33152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28500</v>
      </c>
      <c r="E39" s="11">
        <f>E40+E41</f>
        <v>17400</v>
      </c>
      <c r="F39" s="11">
        <f>G39+H39</f>
        <v>51104</v>
      </c>
      <c r="G39" s="11">
        <f>G40+G41</f>
        <v>22377</v>
      </c>
      <c r="H39" s="11">
        <f>H40+H41</f>
        <v>28727</v>
      </c>
      <c r="I39" s="11">
        <f>I40+I41</f>
        <v>18069</v>
      </c>
      <c r="J39" s="11">
        <f>J40+J41</f>
        <v>0</v>
      </c>
      <c r="K39" s="11">
        <f>F39-I39-J39</f>
        <v>33035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26000</v>
      </c>
      <c r="E40" s="11">
        <v>16000</v>
      </c>
      <c r="F40" s="11">
        <f>G40+H40</f>
        <v>45170</v>
      </c>
      <c r="G40" s="11">
        <v>18845</v>
      </c>
      <c r="H40" s="11">
        <v>26325</v>
      </c>
      <c r="I40" s="11">
        <v>16919</v>
      </c>
      <c r="J40" s="11">
        <v>0</v>
      </c>
      <c r="K40" s="11">
        <f>F40-I40-J40</f>
        <v>28251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2500</v>
      </c>
      <c r="E41" s="11">
        <v>1400</v>
      </c>
      <c r="F41" s="11">
        <f>G41+H41</f>
        <v>5934</v>
      </c>
      <c r="G41" s="11">
        <v>3532</v>
      </c>
      <c r="H41" s="11">
        <v>2402</v>
      </c>
      <c r="I41" s="11">
        <v>1150</v>
      </c>
      <c r="J41" s="11">
        <v>0</v>
      </c>
      <c r="K41" s="11">
        <f>F41-I41-J41</f>
        <v>4784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1000</v>
      </c>
      <c r="E42" s="11">
        <v>1000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115</v>
      </c>
      <c r="B43" s="10" t="s">
        <v>116</v>
      </c>
      <c r="C43" s="10" t="s">
        <v>117</v>
      </c>
      <c r="D43" s="11">
        <v>1000</v>
      </c>
      <c r="E43" s="11">
        <v>1000</v>
      </c>
      <c r="F43" s="11">
        <f>G43+H43</f>
        <v>465</v>
      </c>
      <c r="G43" s="11">
        <v>198</v>
      </c>
      <c r="H43" s="11">
        <v>267</v>
      </c>
      <c r="I43" s="11">
        <v>348</v>
      </c>
      <c r="J43" s="11">
        <v>0</v>
      </c>
      <c r="K43" s="11">
        <f>F43-I43-J43</f>
        <v>117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D45</f>
        <v>10000</v>
      </c>
      <c r="E44" s="11">
        <f>E45</f>
        <v>5000</v>
      </c>
      <c r="F44" s="11">
        <f>G44+H44</f>
        <v>8402</v>
      </c>
      <c r="G44" s="11">
        <f>G45</f>
        <v>287</v>
      </c>
      <c r="H44" s="11">
        <f>H45</f>
        <v>8115</v>
      </c>
      <c r="I44" s="11">
        <f>I45</f>
        <v>3727</v>
      </c>
      <c r="J44" s="11">
        <f>J45</f>
        <v>0</v>
      </c>
      <c r="K44" s="11">
        <f>F44-I44-J44</f>
        <v>4675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</f>
        <v>10000</v>
      </c>
      <c r="E45" s="11">
        <f>E46</f>
        <v>5000</v>
      </c>
      <c r="F45" s="11">
        <f>G45+H45</f>
        <v>8402</v>
      </c>
      <c r="G45" s="11">
        <f>G46</f>
        <v>287</v>
      </c>
      <c r="H45" s="11">
        <f>H46</f>
        <v>8115</v>
      </c>
      <c r="I45" s="11">
        <f>I46</f>
        <v>3727</v>
      </c>
      <c r="J45" s="11">
        <f>J46</f>
        <v>0</v>
      </c>
      <c r="K45" s="11">
        <f>F45-I45-J45</f>
        <v>4675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v>10000</v>
      </c>
      <c r="E46" s="11">
        <v>5000</v>
      </c>
      <c r="F46" s="11">
        <f>G46+H46</f>
        <v>8402</v>
      </c>
      <c r="G46" s="11">
        <v>287</v>
      </c>
      <c r="H46" s="11">
        <v>8115</v>
      </c>
      <c r="I46" s="11">
        <v>3727</v>
      </c>
      <c r="J46" s="11">
        <v>0</v>
      </c>
      <c r="K46" s="11">
        <f>F46-I46-J46</f>
        <v>4675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D48+D52</f>
        <v>124500</v>
      </c>
      <c r="E47" s="11">
        <f>E48+E52</f>
        <v>56000</v>
      </c>
      <c r="F47" s="11">
        <f>G47+H47</f>
        <v>376297</v>
      </c>
      <c r="G47" s="11">
        <f>G48+G52</f>
        <v>301422</v>
      </c>
      <c r="H47" s="11">
        <f>H48+H52</f>
        <v>74875</v>
      </c>
      <c r="I47" s="11">
        <f>I48+I52</f>
        <v>47866</v>
      </c>
      <c r="J47" s="11">
        <f>J48+J52</f>
        <v>80</v>
      </c>
      <c r="K47" s="11">
        <f>F47-I47-J47</f>
        <v>328351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</f>
        <v>40000</v>
      </c>
      <c r="E48" s="11">
        <f>E49</f>
        <v>20000</v>
      </c>
      <c r="F48" s="11">
        <f>G48+H48</f>
        <v>34476</v>
      </c>
      <c r="G48" s="11">
        <f>G49</f>
        <v>12639</v>
      </c>
      <c r="H48" s="11">
        <f>H49</f>
        <v>21837</v>
      </c>
      <c r="I48" s="11">
        <f>I49</f>
        <v>18716</v>
      </c>
      <c r="J48" s="11">
        <f>J49</f>
        <v>0</v>
      </c>
      <c r="K48" s="11">
        <f>F48-I48-J48</f>
        <v>15760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+D50</f>
        <v>40000</v>
      </c>
      <c r="E49" s="11">
        <f>+E50</f>
        <v>20000</v>
      </c>
      <c r="F49" s="11">
        <f>G49+H49</f>
        <v>34476</v>
      </c>
      <c r="G49" s="11">
        <f>+G50</f>
        <v>12639</v>
      </c>
      <c r="H49" s="11">
        <f>+H50</f>
        <v>21837</v>
      </c>
      <c r="I49" s="11">
        <f>+I50</f>
        <v>18716</v>
      </c>
      <c r="J49" s="11">
        <f>+J50</f>
        <v>0</v>
      </c>
      <c r="K49" s="11">
        <f>F49-I49-J49</f>
        <v>15760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f>D51</f>
        <v>40000</v>
      </c>
      <c r="E50" s="11">
        <f>E51</f>
        <v>20000</v>
      </c>
      <c r="F50" s="11">
        <f>G50+H50</f>
        <v>34476</v>
      </c>
      <c r="G50" s="11">
        <f>G51</f>
        <v>12639</v>
      </c>
      <c r="H50" s="11">
        <f>H51</f>
        <v>21837</v>
      </c>
      <c r="I50" s="11">
        <f>I51</f>
        <v>18716</v>
      </c>
      <c r="J50" s="11">
        <f>J51</f>
        <v>0</v>
      </c>
      <c r="K50" s="11">
        <f>F50-I50-J50</f>
        <v>15760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v>40000</v>
      </c>
      <c r="E51" s="11">
        <v>20000</v>
      </c>
      <c r="F51" s="11">
        <f>G51+H51</f>
        <v>34476</v>
      </c>
      <c r="G51" s="11">
        <v>12639</v>
      </c>
      <c r="H51" s="11">
        <v>21837</v>
      </c>
      <c r="I51" s="11">
        <v>18716</v>
      </c>
      <c r="J51" s="11">
        <v>0</v>
      </c>
      <c r="K51" s="11">
        <f>F51-I51-J51</f>
        <v>15760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D53+D57+D59+D62+D65</f>
        <v>84500</v>
      </c>
      <c r="E52" s="11">
        <f>E53+E57+E59+E62+E65</f>
        <v>36000</v>
      </c>
      <c r="F52" s="11">
        <f>G52+H52</f>
        <v>341821</v>
      </c>
      <c r="G52" s="11">
        <f>G53+G57+G59+G62+G65</f>
        <v>288783</v>
      </c>
      <c r="H52" s="11">
        <f>H53+H57+H59+H62+H65</f>
        <v>53038</v>
      </c>
      <c r="I52" s="11">
        <f>I53+I57+I59+I62+I65</f>
        <v>29150</v>
      </c>
      <c r="J52" s="11">
        <f>J53+J57+J59+J62+J65</f>
        <v>80</v>
      </c>
      <c r="K52" s="11">
        <f>F52-I52-J52</f>
        <v>312591</v>
      </c>
    </row>
    <row r="53" spans="1:11" s="6" customFormat="1" ht="43.5" x14ac:dyDescent="0.25">
      <c r="A53" s="10" t="s">
        <v>145</v>
      </c>
      <c r="B53" s="10" t="s">
        <v>146</v>
      </c>
      <c r="C53" s="10" t="s">
        <v>147</v>
      </c>
      <c r="D53" s="11">
        <f>D54+D55+D56</f>
        <v>25000</v>
      </c>
      <c r="E53" s="11">
        <f>E54+E55+E56</f>
        <v>13000</v>
      </c>
      <c r="F53" s="11">
        <f>G53+H53</f>
        <v>30040</v>
      </c>
      <c r="G53" s="11">
        <f>G54+G55+G56</f>
        <v>3040</v>
      </c>
      <c r="H53" s="11">
        <f>H54+H55+H56</f>
        <v>27000</v>
      </c>
      <c r="I53" s="11">
        <f>I54+I55+I56</f>
        <v>12984</v>
      </c>
      <c r="J53" s="11">
        <f>J54+J55+J56</f>
        <v>80</v>
      </c>
      <c r="K53" s="11">
        <f>F53-I53-J53</f>
        <v>16976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5000</v>
      </c>
      <c r="E54" s="11">
        <v>3000</v>
      </c>
      <c r="F54" s="11">
        <f>G54+H54</f>
        <v>3732</v>
      </c>
      <c r="G54" s="11">
        <v>732</v>
      </c>
      <c r="H54" s="11">
        <v>3000</v>
      </c>
      <c r="I54" s="11">
        <v>2492</v>
      </c>
      <c r="J54" s="11">
        <v>0</v>
      </c>
      <c r="K54" s="11">
        <f>F54-I54-J54</f>
        <v>1240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0</v>
      </c>
      <c r="E55" s="11">
        <v>0</v>
      </c>
      <c r="F55" s="11">
        <f>G55+H55</f>
        <v>2308</v>
      </c>
      <c r="G55" s="11">
        <v>2308</v>
      </c>
      <c r="H55" s="11">
        <v>0</v>
      </c>
      <c r="I55" s="11">
        <v>0</v>
      </c>
      <c r="J55" s="11">
        <v>80</v>
      </c>
      <c r="K55" s="11">
        <f>F55-I55-J55</f>
        <v>2228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20000</v>
      </c>
      <c r="E56" s="11">
        <v>10000</v>
      </c>
      <c r="F56" s="11">
        <f>G56+H56</f>
        <v>24000</v>
      </c>
      <c r="G56" s="11">
        <v>0</v>
      </c>
      <c r="H56" s="11">
        <v>24000</v>
      </c>
      <c r="I56" s="11">
        <v>10492</v>
      </c>
      <c r="J56" s="11">
        <v>0</v>
      </c>
      <c r="K56" s="11">
        <f>F56-I56-J56</f>
        <v>13508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3000</v>
      </c>
      <c r="E57" s="11">
        <f>E58</f>
        <v>2000</v>
      </c>
      <c r="F57" s="11">
        <f>G57+H57</f>
        <v>300</v>
      </c>
      <c r="G57" s="11">
        <f>G58</f>
        <v>0</v>
      </c>
      <c r="H57" s="11">
        <f>H58</f>
        <v>300</v>
      </c>
      <c r="I57" s="11">
        <f>I58</f>
        <v>300</v>
      </c>
      <c r="J57" s="11">
        <f>J58</f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3000</v>
      </c>
      <c r="E58" s="11">
        <v>2000</v>
      </c>
      <c r="F58" s="11">
        <f>G58+H58</f>
        <v>300</v>
      </c>
      <c r="G58" s="11">
        <v>0</v>
      </c>
      <c r="H58" s="11">
        <v>300</v>
      </c>
      <c r="I58" s="11">
        <v>300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32500</v>
      </c>
      <c r="E59" s="11">
        <f>E60</f>
        <v>18000</v>
      </c>
      <c r="F59" s="11">
        <f>G59+H59</f>
        <v>304939</v>
      </c>
      <c r="G59" s="11">
        <f>G60</f>
        <v>284939</v>
      </c>
      <c r="H59" s="11">
        <f>H60</f>
        <v>20000</v>
      </c>
      <c r="I59" s="11">
        <f>I60</f>
        <v>12996</v>
      </c>
      <c r="J59" s="11">
        <f>J60</f>
        <v>0</v>
      </c>
      <c r="K59" s="11">
        <f>F59-I59-J59</f>
        <v>291943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</f>
        <v>32500</v>
      </c>
      <c r="E60" s="11">
        <f>E61</f>
        <v>18000</v>
      </c>
      <c r="F60" s="11">
        <f>G60+H60</f>
        <v>304939</v>
      </c>
      <c r="G60" s="11">
        <f>G61</f>
        <v>284939</v>
      </c>
      <c r="H60" s="11">
        <f>H61</f>
        <v>20000</v>
      </c>
      <c r="I60" s="11">
        <f>I61</f>
        <v>12996</v>
      </c>
      <c r="J60" s="11">
        <f>J61</f>
        <v>0</v>
      </c>
      <c r="K60" s="11">
        <f>F60-I60-J60</f>
        <v>291943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v>32500</v>
      </c>
      <c r="E61" s="11">
        <v>18000</v>
      </c>
      <c r="F61" s="11">
        <f>G61+H61</f>
        <v>304939</v>
      </c>
      <c r="G61" s="11">
        <v>284939</v>
      </c>
      <c r="H61" s="11">
        <v>20000</v>
      </c>
      <c r="I61" s="11">
        <v>12996</v>
      </c>
      <c r="J61" s="11">
        <v>0</v>
      </c>
      <c r="K61" s="11">
        <f>F61-I61-J61</f>
        <v>291943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f>+D63+D64</f>
        <v>4000</v>
      </c>
      <c r="E62" s="11">
        <f>+E63+E64</f>
        <v>3000</v>
      </c>
      <c r="F62" s="11">
        <f>G62+H62</f>
        <v>6542</v>
      </c>
      <c r="G62" s="11">
        <f>+G63+G64</f>
        <v>804</v>
      </c>
      <c r="H62" s="11">
        <f>+H63+H64</f>
        <v>5738</v>
      </c>
      <c r="I62" s="11">
        <f>+I63+I64</f>
        <v>2870</v>
      </c>
      <c r="J62" s="11">
        <f>+J63+J64</f>
        <v>0</v>
      </c>
      <c r="K62" s="11">
        <f>F62-I62-J62</f>
        <v>3672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1000</v>
      </c>
      <c r="E63" s="11">
        <v>1000</v>
      </c>
      <c r="F63" s="11">
        <f>G63+H63</f>
        <v>1415</v>
      </c>
      <c r="G63" s="11">
        <v>1</v>
      </c>
      <c r="H63" s="11">
        <v>1414</v>
      </c>
      <c r="I63" s="11">
        <v>439</v>
      </c>
      <c r="J63" s="11">
        <v>0</v>
      </c>
      <c r="K63" s="11">
        <f>F63-I63-J63</f>
        <v>976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v>3000</v>
      </c>
      <c r="E64" s="11">
        <v>2000</v>
      </c>
      <c r="F64" s="11">
        <f>G64+H64</f>
        <v>5127</v>
      </c>
      <c r="G64" s="11">
        <v>803</v>
      </c>
      <c r="H64" s="11">
        <v>4324</v>
      </c>
      <c r="I64" s="11">
        <v>2431</v>
      </c>
      <c r="J64" s="11">
        <v>0</v>
      </c>
      <c r="K64" s="11">
        <f>F64-I64-J64</f>
        <v>2696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D66+D67+D68</f>
        <v>20000</v>
      </c>
      <c r="E65" s="11">
        <f>E66+E67+E68</f>
        <v>0</v>
      </c>
      <c r="F65" s="11">
        <f>G65+H65</f>
        <v>0</v>
      </c>
      <c r="G65" s="11">
        <f>G66+G67+G68</f>
        <v>0</v>
      </c>
      <c r="H65" s="11">
        <f>H66+H67+H68</f>
        <v>0</v>
      </c>
      <c r="I65" s="11">
        <f>I66+I67+I68</f>
        <v>0</v>
      </c>
      <c r="J65" s="11">
        <f>J66+J67+J68</f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v>20000</v>
      </c>
      <c r="E66" s="11">
        <v>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187</v>
      </c>
      <c r="B67" s="10" t="s">
        <v>188</v>
      </c>
      <c r="C67" s="10" t="s">
        <v>189</v>
      </c>
      <c r="D67" s="11">
        <v>-245900</v>
      </c>
      <c r="E67" s="11">
        <v>-170100</v>
      </c>
      <c r="F67" s="11">
        <f>G67+H67</f>
        <v>-17665</v>
      </c>
      <c r="G67" s="11">
        <v>0</v>
      </c>
      <c r="H67" s="11">
        <v>-17665</v>
      </c>
      <c r="I67" s="11">
        <v>-17665</v>
      </c>
      <c r="J67" s="11">
        <v>0</v>
      </c>
      <c r="K67" s="11">
        <f>F67-I67-J67</f>
        <v>0</v>
      </c>
    </row>
    <row r="68" spans="1:12" s="6" customFormat="1" x14ac:dyDescent="0.25">
      <c r="A68" s="10" t="s">
        <v>190</v>
      </c>
      <c r="B68" s="10" t="s">
        <v>191</v>
      </c>
      <c r="C68" s="10" t="s">
        <v>192</v>
      </c>
      <c r="D68" s="11">
        <v>245900</v>
      </c>
      <c r="E68" s="11">
        <v>170100</v>
      </c>
      <c r="F68" s="11">
        <f>G68+H68</f>
        <v>17665</v>
      </c>
      <c r="G68" s="11">
        <v>0</v>
      </c>
      <c r="H68" s="11">
        <v>17665</v>
      </c>
      <c r="I68" s="11">
        <v>17665</v>
      </c>
      <c r="J68" s="11">
        <v>0</v>
      </c>
      <c r="K68" s="11">
        <f>F68-I68-J68</f>
        <v>0</v>
      </c>
    </row>
    <row r="69" spans="1:12" s="6" customFormat="1" x14ac:dyDescent="0.25">
      <c r="A69" s="10" t="s">
        <v>193</v>
      </c>
      <c r="B69" s="10" t="s">
        <v>194</v>
      </c>
      <c r="C69" s="10" t="s">
        <v>195</v>
      </c>
      <c r="D69" s="11">
        <f>D70</f>
        <v>20000</v>
      </c>
      <c r="E69" s="11">
        <f>E70</f>
        <v>5000</v>
      </c>
      <c r="F69" s="11">
        <f>G69+H69</f>
        <v>1334</v>
      </c>
      <c r="G69" s="11">
        <f>G70</f>
        <v>0</v>
      </c>
      <c r="H69" s="11">
        <f>H70</f>
        <v>1334</v>
      </c>
      <c r="I69" s="11">
        <f>I70</f>
        <v>1334</v>
      </c>
      <c r="J69" s="11">
        <f>J70</f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f>D71</f>
        <v>20000</v>
      </c>
      <c r="E70" s="11">
        <f>E71</f>
        <v>5000</v>
      </c>
      <c r="F70" s="11">
        <f>G70+H70</f>
        <v>1334</v>
      </c>
      <c r="G70" s="11">
        <f>G71</f>
        <v>0</v>
      </c>
      <c r="H70" s="11">
        <f>H71</f>
        <v>1334</v>
      </c>
      <c r="I70" s="11">
        <f>I71</f>
        <v>1334</v>
      </c>
      <c r="J70" s="11">
        <f>J71</f>
        <v>0</v>
      </c>
      <c r="K70" s="11">
        <f>F70-I70-J70</f>
        <v>0</v>
      </c>
    </row>
    <row r="71" spans="1:12" s="6" customFormat="1" ht="75" x14ac:dyDescent="0.25">
      <c r="A71" s="10" t="s">
        <v>199</v>
      </c>
      <c r="B71" s="10" t="s">
        <v>200</v>
      </c>
      <c r="C71" s="10" t="s">
        <v>201</v>
      </c>
      <c r="D71" s="11">
        <f>+D72</f>
        <v>20000</v>
      </c>
      <c r="E71" s="11">
        <f>+E72</f>
        <v>5000</v>
      </c>
      <c r="F71" s="11">
        <f>G71+H71</f>
        <v>1334</v>
      </c>
      <c r="G71" s="11">
        <f>+G72</f>
        <v>0</v>
      </c>
      <c r="H71" s="11">
        <f>+H72</f>
        <v>1334</v>
      </c>
      <c r="I71" s="11">
        <f>+I72</f>
        <v>1334</v>
      </c>
      <c r="J71" s="11">
        <f>+J72</f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v>20000</v>
      </c>
      <c r="E72" s="11">
        <v>5000</v>
      </c>
      <c r="F72" s="11">
        <f>G72+H72</f>
        <v>1334</v>
      </c>
      <c r="G72" s="11">
        <v>0</v>
      </c>
      <c r="H72" s="11">
        <v>1334</v>
      </c>
      <c r="I72" s="11">
        <v>1334</v>
      </c>
      <c r="J72" s="11">
        <v>0</v>
      </c>
      <c r="K72" s="11">
        <f>F72-I72-J72</f>
        <v>0</v>
      </c>
    </row>
    <row r="73" spans="1:12" s="6" customFormat="1" x14ac:dyDescent="0.25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25">
      <c r="A74" s="13" t="s">
        <v>205</v>
      </c>
      <c r="B74" s="13"/>
      <c r="C74" s="13"/>
      <c r="D74" s="13"/>
      <c r="E74" s="13" t="s">
        <v>207</v>
      </c>
      <c r="F74" s="13"/>
      <c r="G74" s="13"/>
      <c r="H74" s="13"/>
      <c r="I74" s="13" t="s">
        <v>208</v>
      </c>
      <c r="J74" s="13"/>
      <c r="K74" s="13"/>
      <c r="L74" s="13"/>
    </row>
    <row r="75" spans="1:12" x14ac:dyDescent="0.25">
      <c r="A75" s="3" t="s">
        <v>206</v>
      </c>
      <c r="B75" s="3"/>
      <c r="C75" s="3"/>
      <c r="D75" s="3"/>
      <c r="E75" s="3" t="s">
        <v>207</v>
      </c>
      <c r="F75" s="3"/>
      <c r="G75" s="3"/>
      <c r="H75" s="3"/>
      <c r="I75" s="3" t="s">
        <v>209</v>
      </c>
      <c r="J75" s="3"/>
      <c r="K75" s="3"/>
      <c r="L75" s="3"/>
    </row>
    <row r="147" spans="1:20" x14ac:dyDescent="0.25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5">
    <mergeCell ref="K8:K10"/>
    <mergeCell ref="A74:D74"/>
    <mergeCell ref="A75:D75"/>
    <mergeCell ref="E74:H74"/>
    <mergeCell ref="E75:H75"/>
    <mergeCell ref="I74:L74"/>
    <mergeCell ref="I75:L75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2017-07-26T09:53:55Z</dcterms:created>
  <dcterms:modified xsi:type="dcterms:W3CDTF">2017-07-26T09:53:58Z</dcterms:modified>
</cp:coreProperties>
</file>