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J25" i="1" s="1"/>
  <c r="I26" i="1"/>
  <c r="I25" i="1" s="1"/>
  <c r="K26" i="1"/>
  <c r="K25" i="1" s="1"/>
  <c r="J27" i="1"/>
  <c r="J28" i="1"/>
  <c r="J29" i="1"/>
  <c r="J30" i="1"/>
  <c r="J31" i="1"/>
  <c r="J32" i="1"/>
  <c r="J33" i="1"/>
  <c r="J34" i="1"/>
  <c r="J35" i="1"/>
  <c r="J36" i="1"/>
  <c r="D37" i="1"/>
  <c r="E37" i="1"/>
  <c r="F37" i="1"/>
  <c r="G37" i="1"/>
  <c r="H37" i="1"/>
  <c r="I37" i="1"/>
  <c r="J37" i="1" s="1"/>
  <c r="K37" i="1"/>
  <c r="J38" i="1"/>
  <c r="D39" i="1"/>
  <c r="E39" i="1"/>
  <c r="F39" i="1"/>
  <c r="G39" i="1"/>
  <c r="H39" i="1"/>
  <c r="J39" i="1" s="1"/>
  <c r="I39" i="1"/>
  <c r="K39" i="1"/>
  <c r="J40" i="1"/>
  <c r="J41" i="1"/>
  <c r="J42" i="1"/>
  <c r="D43" i="1"/>
  <c r="E43" i="1"/>
  <c r="F43" i="1"/>
  <c r="G43" i="1"/>
  <c r="H43" i="1"/>
  <c r="J43" i="1" s="1"/>
  <c r="I43" i="1"/>
  <c r="K43" i="1"/>
  <c r="J44" i="1"/>
  <c r="J45" i="1"/>
  <c r="D47" i="1"/>
  <c r="D46" i="1" s="1"/>
  <c r="E47" i="1"/>
  <c r="E46" i="1" s="1"/>
  <c r="F47" i="1"/>
  <c r="F46" i="1" s="1"/>
  <c r="G47" i="1"/>
  <c r="G46" i="1" s="1"/>
  <c r="H47" i="1"/>
  <c r="H46" i="1" s="1"/>
  <c r="I47" i="1"/>
  <c r="I46" i="1" s="1"/>
  <c r="K47" i="1"/>
  <c r="K46" i="1" s="1"/>
  <c r="J48" i="1"/>
  <c r="D49" i="1"/>
  <c r="E49" i="1"/>
  <c r="F49" i="1"/>
  <c r="G49" i="1"/>
  <c r="H49" i="1"/>
  <c r="I49" i="1"/>
  <c r="J49" i="1"/>
  <c r="K49" i="1"/>
  <c r="J50" i="1"/>
  <c r="D54" i="1"/>
  <c r="D53" i="1" s="1"/>
  <c r="D52" i="1" s="1"/>
  <c r="D51" i="1" s="1"/>
  <c r="E54" i="1"/>
  <c r="E53" i="1" s="1"/>
  <c r="E52" i="1" s="1"/>
  <c r="E51" i="1" s="1"/>
  <c r="F54" i="1"/>
  <c r="F53" i="1" s="1"/>
  <c r="F52" i="1" s="1"/>
  <c r="F51" i="1" s="1"/>
  <c r="G54" i="1"/>
  <c r="G53" i="1" s="1"/>
  <c r="G52" i="1" s="1"/>
  <c r="G51" i="1" s="1"/>
  <c r="H54" i="1"/>
  <c r="H53" i="1" s="1"/>
  <c r="I54" i="1"/>
  <c r="J54" i="1" s="1"/>
  <c r="K54" i="1"/>
  <c r="K53" i="1" s="1"/>
  <c r="K52" i="1" s="1"/>
  <c r="K51" i="1" s="1"/>
  <c r="J55" i="1"/>
  <c r="J56" i="1"/>
  <c r="K12" i="1" l="1"/>
  <c r="K11" i="1" s="1"/>
  <c r="K13" i="1"/>
  <c r="I12" i="1"/>
  <c r="I13" i="1"/>
  <c r="H12" i="1"/>
  <c r="H13" i="1"/>
  <c r="J13" i="1" s="1"/>
  <c r="J14" i="1"/>
  <c r="J46" i="1"/>
  <c r="G12" i="1"/>
  <c r="G11" i="1" s="1"/>
  <c r="G13" i="1"/>
  <c r="F12" i="1"/>
  <c r="F11" i="1" s="1"/>
  <c r="F13" i="1"/>
  <c r="H52" i="1"/>
  <c r="E12" i="1"/>
  <c r="E11" i="1" s="1"/>
  <c r="E13" i="1"/>
  <c r="D12" i="1"/>
  <c r="D11" i="1" s="1"/>
  <c r="D13" i="1"/>
  <c r="J47" i="1"/>
  <c r="J26" i="1"/>
  <c r="J15" i="1"/>
  <c r="I53" i="1"/>
  <c r="I52" i="1" s="1"/>
  <c r="I51" i="1" s="1"/>
  <c r="J52" i="1" l="1"/>
  <c r="H51" i="1"/>
  <c r="J51" i="1" s="1"/>
  <c r="J12" i="1"/>
  <c r="I11" i="1"/>
  <c r="J53" i="1"/>
  <c r="H11" i="1" l="1"/>
  <c r="J11" i="1" s="1"/>
</calcChain>
</file>

<file path=xl/sharedStrings.xml><?xml version="1.0" encoding="utf-8"?>
<sst xmlns="http://schemas.openxmlformats.org/spreadsheetml/2006/main" count="164" uniqueCount="163">
  <si>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</si>
  <si>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</si>
  <si>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</si>
  <si>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</si>
  <si>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</si>
  <si>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</si>
  <si>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</si>
  <si>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</si>
  <si>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</si>
  <si>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</si>
  <si>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</si>
  <si>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</si>
  <si>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</si>
  <si>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</si>
  <si>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</si>
  <si>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</si>
  <si>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</si>
  <si>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</si>
  <si>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</si>
  <si>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</si>
  <si>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</si>
  <si>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</si>
  <si>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</si>
  <si>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</si>
  <si>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</si>
  <si>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</si>
  <si>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</si>
  <si>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</si>
  <si>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</si>
  <si>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</si>
  <si>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</si>
  <si>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</si>
  <si>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</si>
  <si>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</si>
  <si>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</si>
  <si>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</si>
  <si>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</si>
  <si>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</si>
  <si>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</si>
  <si>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</si>
  <si>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</si>
  <si>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</si>
  <si>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</si>
  <si>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</si>
  <si>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</si>
  <si>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</si>
  <si>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</si>
  <si>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</si>
  <si>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</si>
  <si>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</si>
  <si>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</si>
  <si>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</si>
  <si>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</si>
  <si>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</si>
  <si>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</si>
  <si>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</si>
  <si>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</si>
  <si>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</si>
  <si>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</si>
  <si>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</si>
  <si>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</si>
  <si>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</si>
  <si>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</si>
  <si>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</si>
  <si>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</si>
  <si>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</si>
  <si>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</si>
  <si>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</si>
  <si>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</si>
  <si>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</si>
  <si>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</si>
  <si>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</si>
  <si>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</si>
  <si>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</si>
  <si>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</si>
  <si>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</si>
  <si>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</si>
  <si>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</si>
  <si>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</si>
  <si>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</si>
  <si>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</si>
  <si>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</si>
  <si>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</si>
  <si>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49</t>
  </si>
  <si>
    <t>Transport</t>
  </si>
  <si>
    <t>20.01.07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</si>
  <si>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</si>
  <si>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</si>
  <si>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</si>
  <si>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</si>
  <si>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</si>
  <si>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</si>
  <si>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</si>
  <si>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</si>
  <si>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</si>
  <si>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</si>
  <si>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</si>
  <si>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</si>
  <si>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</si>
  <si>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</si>
  <si>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</si>
  <si>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</si>
  <si>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</si>
  <si>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</si>
  <si>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</si>
  <si>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</si>
  <si>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</si>
  <si>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</si>
  <si>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</si>
  <si>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</si>
  <si>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</si>
  <si>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</si>
  <si>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</si>
  <si>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74</t>
  </si>
  <si>
    <t>Protectia muncii</t>
  </si>
  <si>
    <t>20.14</t>
  </si>
  <si>
    <t>90</t>
  </si>
  <si>
    <t>Alte cheltuieli  (cod 20.30.01 la 20.30.04+20.30.06+20.30.07+20.30.09+20.30.30)</t>
  </si>
  <si>
    <t>20.30</t>
  </si>
  <si>
    <t>93</t>
  </si>
  <si>
    <t>Prime de asigurare non-viata</t>
  </si>
  <si>
    <t>20.30.03</t>
  </si>
  <si>
    <t>98</t>
  </si>
  <si>
    <t>Alte cheltuieli cu bunuri si servicii</t>
  </si>
  <si>
    <t>20.30.30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</si>
  <si>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</si>
  <si>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</si>
  <si>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</si>
  <si>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</si>
  <si>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</si>
  <si>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</si>
  <si>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163</t>
  </si>
  <si>
    <t>Ajutoare sociale in numerar</t>
  </si>
  <si>
    <t>57.02.01</t>
  </si>
  <si>
    <t>169</t>
  </si>
  <si>
    <t>TITLUL XI ALTE CHELTUIELI   (cod 59.01+59.02+59.11+59.12+59.15+59.17+59.22+59.25+59.30)</t>
  </si>
  <si>
    <t>59</t>
  </si>
  <si>
    <t>170</t>
  </si>
  <si>
    <t xml:space="preserve">Burse </t>
  </si>
  <si>
    <t>59.01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</si>
  <si>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</si>
  <si>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</si>
  <si>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</si>
  <si>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</si>
  <si>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</si>
  <si>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</si>
  <si>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</si>
  <si>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</si>
  <si>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</si>
  <si>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</si>
  <si>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</si>
  <si>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</si>
  <si>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393</t>
  </si>
  <si>
    <t>Mobilier, aparatura birotica si alte active corporale</t>
  </si>
  <si>
    <t>71.01.03</t>
  </si>
  <si>
    <t>394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</si>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</sst>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D12+D51</f>
        <v>935880</v>
      </c>
      <c r="E11" s="11">
        <f>E12+E51</f>
        <v>935880</v>
      </c>
      <c r="F11" s="11">
        <f>F12+F51</f>
        <v>577650</v>
      </c>
      <c r="G11" s="11">
        <f>G12+G51</f>
        <v>577650</v>
      </c>
      <c r="H11" s="11">
        <f>H12+H51</f>
        <v>577650</v>
      </c>
      <c r="I11" s="11">
        <f>I12+I51</f>
        <v>414597</v>
      </c>
      <c r="J11" s="11">
        <f>H11-I11</f>
        <v>163053</v>
      </c>
      <c r="K11" s="11">
        <f>K12+K51</f>
        <v>444818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D14+D25+D46+D49</f>
        <v>867780</v>
      </c>
      <c r="E12" s="11">
        <f>E14+E25+E46+E49</f>
        <v>867780</v>
      </c>
      <c r="F12" s="11">
        <f>F14+F25+F46+F49</f>
        <v>509550</v>
      </c>
      <c r="G12" s="11">
        <f>G14+G25+G46+G49</f>
        <v>509550</v>
      </c>
      <c r="H12" s="11">
        <f>H14+H25+H46+H49</f>
        <v>509550</v>
      </c>
      <c r="I12" s="11">
        <f>I14+I25+I46+I49</f>
        <v>414597</v>
      </c>
      <c r="J12" s="11">
        <f>H12-I12</f>
        <v>94953</v>
      </c>
      <c r="K12" s="11">
        <f>K14+K25+K46+K49</f>
        <v>430586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D14+D25+D46+D49</f>
        <v>867780</v>
      </c>
      <c r="E13" s="11">
        <f>E14+E25+E46+E49</f>
        <v>867780</v>
      </c>
      <c r="F13" s="11">
        <f>F14+F25+F46+F49</f>
        <v>509550</v>
      </c>
      <c r="G13" s="11">
        <f>G14+G25+G46+G49</f>
        <v>509550</v>
      </c>
      <c r="H13" s="11">
        <f>H14+H25+H46+H49</f>
        <v>509550</v>
      </c>
      <c r="I13" s="11">
        <f>I14+I25+I46+I49</f>
        <v>414597</v>
      </c>
      <c r="J13" s="11">
        <f>H13-I13</f>
        <v>94953</v>
      </c>
      <c r="K13" s="11">
        <f>K14+K25+K46+K49</f>
        <v>430586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607780</v>
      </c>
      <c r="E14" s="11">
        <f>E15+E19</f>
        <v>607780</v>
      </c>
      <c r="F14" s="11">
        <f>F15+F19</f>
        <v>326700</v>
      </c>
      <c r="G14" s="11">
        <f>G15+G19</f>
        <v>326700</v>
      </c>
      <c r="H14" s="11">
        <f>H15+H19</f>
        <v>326700</v>
      </c>
      <c r="I14" s="11">
        <f>I15+I19</f>
        <v>326424</v>
      </c>
      <c r="J14" s="11">
        <f>H14-I14</f>
        <v>276</v>
      </c>
      <c r="K14" s="11">
        <f>K15+K19</f>
        <v>332897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498610</v>
      </c>
      <c r="E15" s="11">
        <f>E16+E17+E18</f>
        <v>498610</v>
      </c>
      <c r="F15" s="11">
        <f>F16+F17+F18</f>
        <v>266430</v>
      </c>
      <c r="G15" s="11">
        <f>G16+G17+G18</f>
        <v>266430</v>
      </c>
      <c r="H15" s="11">
        <f>H16+H17+H18</f>
        <v>266430</v>
      </c>
      <c r="I15" s="11">
        <f>I16+I17+I18</f>
        <v>266212</v>
      </c>
      <c r="J15" s="11">
        <f>H15-I15</f>
        <v>218</v>
      </c>
      <c r="K15" s="11">
        <f>K16+K17+K18</f>
        <v>271733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407800</v>
      </c>
      <c r="E16" s="11">
        <v>407800</v>
      </c>
      <c r="F16" s="11">
        <v>210230</v>
      </c>
      <c r="G16" s="11">
        <v>210230</v>
      </c>
      <c r="H16" s="11">
        <v>210230</v>
      </c>
      <c r="I16" s="11">
        <v>210085</v>
      </c>
      <c r="J16" s="11">
        <f>H16-I16</f>
        <v>145</v>
      </c>
      <c r="K16" s="11">
        <v>218498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15000</v>
      </c>
      <c r="E17" s="11">
        <v>15000</v>
      </c>
      <c r="F17" s="11">
        <v>7700</v>
      </c>
      <c r="G17" s="11">
        <v>7700</v>
      </c>
      <c r="H17" s="11">
        <v>7700</v>
      </c>
      <c r="I17" s="11">
        <v>7636</v>
      </c>
      <c r="J17" s="11">
        <f>H17-I17</f>
        <v>64</v>
      </c>
      <c r="K17" s="11">
        <v>7487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75810</v>
      </c>
      <c r="E18" s="11">
        <v>75810</v>
      </c>
      <c r="F18" s="11">
        <v>48500</v>
      </c>
      <c r="G18" s="11">
        <v>48500</v>
      </c>
      <c r="H18" s="11">
        <v>48500</v>
      </c>
      <c r="I18" s="11">
        <v>48491</v>
      </c>
      <c r="J18" s="11">
        <f>H18-I18</f>
        <v>9</v>
      </c>
      <c r="K18" s="11">
        <v>45748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109170</v>
      </c>
      <c r="E19" s="11">
        <f>E20+E21+E22+E23+E24</f>
        <v>109170</v>
      </c>
      <c r="F19" s="11">
        <f>F20+F21+F22+F23+F24</f>
        <v>60270</v>
      </c>
      <c r="G19" s="11">
        <f>G20+G21+G22+G23+G24</f>
        <v>60270</v>
      </c>
      <c r="H19" s="11">
        <f>H20+H21+H22+H23+H24</f>
        <v>60270</v>
      </c>
      <c r="I19" s="11">
        <f>I20+I21+I22+I23+I24</f>
        <v>60212</v>
      </c>
      <c r="J19" s="11">
        <f>H19-I19</f>
        <v>58</v>
      </c>
      <c r="K19" s="11">
        <f>K20+K21+K22+K23+K24</f>
        <v>61164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78000</v>
      </c>
      <c r="E20" s="11">
        <v>78000</v>
      </c>
      <c r="F20" s="11">
        <v>42350</v>
      </c>
      <c r="G20" s="11">
        <v>42350</v>
      </c>
      <c r="H20" s="11">
        <v>42350</v>
      </c>
      <c r="I20" s="11">
        <v>42344</v>
      </c>
      <c r="J20" s="11">
        <f>H20-I20</f>
        <v>6</v>
      </c>
      <c r="K20" s="11">
        <v>43290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2660</v>
      </c>
      <c r="E21" s="11">
        <v>2660</v>
      </c>
      <c r="F21" s="11">
        <v>1260</v>
      </c>
      <c r="G21" s="11">
        <v>1260</v>
      </c>
      <c r="H21" s="11">
        <v>1260</v>
      </c>
      <c r="I21" s="11">
        <v>1257</v>
      </c>
      <c r="J21" s="11">
        <f>H21-I21</f>
        <v>3</v>
      </c>
      <c r="K21" s="11">
        <v>1278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22800</v>
      </c>
      <c r="E22" s="11">
        <v>22800</v>
      </c>
      <c r="F22" s="11">
        <v>13950</v>
      </c>
      <c r="G22" s="11">
        <v>13950</v>
      </c>
      <c r="H22" s="11">
        <v>13950</v>
      </c>
      <c r="I22" s="11">
        <v>13912</v>
      </c>
      <c r="J22" s="11">
        <f>H22-I22</f>
        <v>38</v>
      </c>
      <c r="K22" s="11">
        <v>14181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v>1030</v>
      </c>
      <c r="E23" s="11">
        <v>1030</v>
      </c>
      <c r="F23" s="11">
        <v>430</v>
      </c>
      <c r="G23" s="11">
        <v>430</v>
      </c>
      <c r="H23" s="11">
        <v>430</v>
      </c>
      <c r="I23" s="11">
        <v>425</v>
      </c>
      <c r="J23" s="11">
        <f>H23-I23</f>
        <v>5</v>
      </c>
      <c r="K23" s="11">
        <v>435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4680</v>
      </c>
      <c r="E24" s="11">
        <v>4680</v>
      </c>
      <c r="F24" s="11">
        <v>2280</v>
      </c>
      <c r="G24" s="11">
        <v>2280</v>
      </c>
      <c r="H24" s="11">
        <v>2280</v>
      </c>
      <c r="I24" s="11">
        <v>2274</v>
      </c>
      <c r="J24" s="11">
        <f>H24-I24</f>
        <v>6</v>
      </c>
      <c r="K24" s="11">
        <v>1980</v>
      </c>
    </row>
    <row r="25" spans="1:11" s="6" customFormat="1" ht="22.5" x14ac:dyDescent="0.25">
      <c r="A25" s="10" t="s">
        <v>62</v>
      </c>
      <c r="B25" s="10" t="s">
        <v>63</v>
      </c>
      <c r="C25" s="10" t="s">
        <v>64</v>
      </c>
      <c r="D25" s="11">
        <f>D26+D36+D37+D39+D41+D42+D43</f>
        <v>251000</v>
      </c>
      <c r="E25" s="11">
        <f>E26+E36+E37+E39+E41+E42+E43</f>
        <v>251000</v>
      </c>
      <c r="F25" s="11">
        <f>F26+F36+F37+F39+F41+F42+F43</f>
        <v>175850</v>
      </c>
      <c r="G25" s="11">
        <f>G26+G36+G37+G39+G41+G42+G43</f>
        <v>175850</v>
      </c>
      <c r="H25" s="11">
        <f>H26+H36+H37+H39+H41+H42+H43</f>
        <v>175850</v>
      </c>
      <c r="I25" s="11">
        <f>I26+I36+I37+I39+I41+I42+I43</f>
        <v>84251</v>
      </c>
      <c r="J25" s="11">
        <f>H25-I25</f>
        <v>91599</v>
      </c>
      <c r="K25" s="11">
        <f>K26+K36+K37+K39+K41+K42+K43</f>
        <v>93767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f>D27+D28+D29+D30+D31+D32+D33+D34+D35</f>
        <v>163000</v>
      </c>
      <c r="E26" s="11">
        <f>E27+E28+E29+E30+E31+E32+E33+E34+E35</f>
        <v>163000</v>
      </c>
      <c r="F26" s="11">
        <f>F27+F28+F29+F30+F31+F32+F33+F34+F35</f>
        <v>122000</v>
      </c>
      <c r="G26" s="11">
        <f>G27+G28+G29+G30+G31+G32+G33+G34+G35</f>
        <v>122000</v>
      </c>
      <c r="H26" s="11">
        <f>H27+H28+H29+H30+H31+H32+H33+H34+H35</f>
        <v>122000</v>
      </c>
      <c r="I26" s="11">
        <f>I27+I28+I29+I30+I31+I32+I33+I34+I35</f>
        <v>51229</v>
      </c>
      <c r="J26" s="11">
        <f>H26-I26</f>
        <v>70771</v>
      </c>
      <c r="K26" s="11">
        <f>K27+K28+K29+K30+K31+K32+K33+K34+K35</f>
        <v>63634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2000</v>
      </c>
      <c r="E27" s="11">
        <v>2000</v>
      </c>
      <c r="F27" s="11">
        <v>1000</v>
      </c>
      <c r="G27" s="11">
        <v>1000</v>
      </c>
      <c r="H27" s="11">
        <v>1000</v>
      </c>
      <c r="I27" s="11">
        <v>37</v>
      </c>
      <c r="J27" s="11">
        <f>H27-I27</f>
        <v>963</v>
      </c>
      <c r="K27" s="11">
        <v>37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8000</v>
      </c>
      <c r="E28" s="11">
        <v>8000</v>
      </c>
      <c r="F28" s="11">
        <v>4000</v>
      </c>
      <c r="G28" s="11">
        <v>4000</v>
      </c>
      <c r="H28" s="11">
        <v>4000</v>
      </c>
      <c r="I28" s="11">
        <v>1769</v>
      </c>
      <c r="J28" s="11">
        <f>H28-I28</f>
        <v>2231</v>
      </c>
      <c r="K28" s="11">
        <v>1783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35000</v>
      </c>
      <c r="E29" s="11">
        <v>35000</v>
      </c>
      <c r="F29" s="11">
        <v>25000</v>
      </c>
      <c r="G29" s="11">
        <v>25000</v>
      </c>
      <c r="H29" s="11">
        <v>25000</v>
      </c>
      <c r="I29" s="11">
        <v>3905</v>
      </c>
      <c r="J29" s="11">
        <f>H29-I29</f>
        <v>21095</v>
      </c>
      <c r="K29" s="11">
        <v>12904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12000</v>
      </c>
      <c r="E30" s="11">
        <v>12000</v>
      </c>
      <c r="F30" s="11">
        <v>8000</v>
      </c>
      <c r="G30" s="11">
        <v>8000</v>
      </c>
      <c r="H30" s="11">
        <v>8000</v>
      </c>
      <c r="I30" s="11">
        <v>50</v>
      </c>
      <c r="J30" s="11">
        <f>H30-I30</f>
        <v>7950</v>
      </c>
      <c r="K30" s="11">
        <v>3800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16000</v>
      </c>
      <c r="E31" s="11">
        <v>16000</v>
      </c>
      <c r="F31" s="11">
        <v>16000</v>
      </c>
      <c r="G31" s="11">
        <v>16000</v>
      </c>
      <c r="H31" s="11">
        <v>16000</v>
      </c>
      <c r="I31" s="11">
        <v>11688</v>
      </c>
      <c r="J31" s="11">
        <f>H31-I31</f>
        <v>4312</v>
      </c>
      <c r="K31" s="11">
        <v>11688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38000</v>
      </c>
      <c r="E32" s="11">
        <v>38000</v>
      </c>
      <c r="F32" s="11">
        <v>26000</v>
      </c>
      <c r="G32" s="11">
        <v>26000</v>
      </c>
      <c r="H32" s="11">
        <v>26000</v>
      </c>
      <c r="I32" s="11">
        <v>16457</v>
      </c>
      <c r="J32" s="11">
        <f>H32-I32</f>
        <v>9543</v>
      </c>
      <c r="K32" s="11">
        <v>16457</v>
      </c>
    </row>
    <row r="33" spans="1:11" s="6" customFormat="1" x14ac:dyDescent="0.25">
      <c r="A33" s="10" t="s">
        <v>86</v>
      </c>
      <c r="B33" s="10" t="s">
        <v>87</v>
      </c>
      <c r="C33" s="10" t="s">
        <v>88</v>
      </c>
      <c r="D33" s="11">
        <v>9500</v>
      </c>
      <c r="E33" s="11">
        <v>9500</v>
      </c>
      <c r="F33" s="11">
        <v>6000</v>
      </c>
      <c r="G33" s="11">
        <v>6000</v>
      </c>
      <c r="H33" s="11">
        <v>6000</v>
      </c>
      <c r="I33" s="11">
        <v>4255</v>
      </c>
      <c r="J33" s="11">
        <f>H33-I33</f>
        <v>1745</v>
      </c>
      <c r="K33" s="11">
        <v>4927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v>11500</v>
      </c>
      <c r="E34" s="11">
        <v>11500</v>
      </c>
      <c r="F34" s="11">
        <v>8000</v>
      </c>
      <c r="G34" s="11">
        <v>8000</v>
      </c>
      <c r="H34" s="11">
        <v>8000</v>
      </c>
      <c r="I34" s="11">
        <v>2379</v>
      </c>
      <c r="J34" s="11">
        <f>H34-I34</f>
        <v>5621</v>
      </c>
      <c r="K34" s="11">
        <v>2894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v>31000</v>
      </c>
      <c r="E35" s="11">
        <v>31000</v>
      </c>
      <c r="F35" s="11">
        <v>28000</v>
      </c>
      <c r="G35" s="11">
        <v>28000</v>
      </c>
      <c r="H35" s="11">
        <v>28000</v>
      </c>
      <c r="I35" s="11">
        <v>10689</v>
      </c>
      <c r="J35" s="11">
        <f>H35-I35</f>
        <v>17311</v>
      </c>
      <c r="K35" s="11">
        <v>9144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25500</v>
      </c>
      <c r="E36" s="11">
        <v>25500</v>
      </c>
      <c r="F36" s="11">
        <v>6550</v>
      </c>
      <c r="G36" s="11">
        <v>6550</v>
      </c>
      <c r="H36" s="11">
        <v>6550</v>
      </c>
      <c r="I36" s="11">
        <v>278</v>
      </c>
      <c r="J36" s="11">
        <f>H36-I36</f>
        <v>6272</v>
      </c>
      <c r="K36" s="11">
        <v>278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f>+D38</f>
        <v>4800</v>
      </c>
      <c r="E37" s="11">
        <f>+E38</f>
        <v>4800</v>
      </c>
      <c r="F37" s="11">
        <f>+F38</f>
        <v>4100</v>
      </c>
      <c r="G37" s="11">
        <f>+G38</f>
        <v>4100</v>
      </c>
      <c r="H37" s="11">
        <f>+H38</f>
        <v>4100</v>
      </c>
      <c r="I37" s="11">
        <f>+I38</f>
        <v>4033</v>
      </c>
      <c r="J37" s="11">
        <f>H37-I37</f>
        <v>67</v>
      </c>
      <c r="K37" s="11">
        <f>+K38</f>
        <v>0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4800</v>
      </c>
      <c r="E38" s="11">
        <v>4800</v>
      </c>
      <c r="F38" s="11">
        <v>4100</v>
      </c>
      <c r="G38" s="11">
        <v>4100</v>
      </c>
      <c r="H38" s="11">
        <v>4100</v>
      </c>
      <c r="I38" s="11">
        <v>4033</v>
      </c>
      <c r="J38" s="11">
        <f>H38-I38</f>
        <v>67</v>
      </c>
      <c r="K38" s="11">
        <v>0</v>
      </c>
    </row>
    <row r="39" spans="1:11" s="6" customFormat="1" ht="22.5" x14ac:dyDescent="0.25">
      <c r="A39" s="10" t="s">
        <v>104</v>
      </c>
      <c r="B39" s="10" t="s">
        <v>105</v>
      </c>
      <c r="C39" s="10" t="s">
        <v>106</v>
      </c>
      <c r="D39" s="11">
        <f>D40</f>
        <v>2200</v>
      </c>
      <c r="E39" s="11">
        <f>E40</f>
        <v>2200</v>
      </c>
      <c r="F39" s="11">
        <f>F40</f>
        <v>1200</v>
      </c>
      <c r="G39" s="11">
        <f>G40</f>
        <v>1200</v>
      </c>
      <c r="H39" s="11">
        <f>H40</f>
        <v>1200</v>
      </c>
      <c r="I39" s="11">
        <f>I40</f>
        <v>1184</v>
      </c>
      <c r="J39" s="11">
        <f>H39-I39</f>
        <v>16</v>
      </c>
      <c r="K39" s="11">
        <f>K40</f>
        <v>1184</v>
      </c>
    </row>
    <row r="40" spans="1:11" s="6" customFormat="1" x14ac:dyDescent="0.25">
      <c r="A40" s="10" t="s">
        <v>107</v>
      </c>
      <c r="B40" s="10" t="s">
        <v>108</v>
      </c>
      <c r="C40" s="10" t="s">
        <v>109</v>
      </c>
      <c r="D40" s="11">
        <v>2200</v>
      </c>
      <c r="E40" s="11">
        <v>2200</v>
      </c>
      <c r="F40" s="11">
        <v>1200</v>
      </c>
      <c r="G40" s="11">
        <v>1200</v>
      </c>
      <c r="H40" s="11">
        <v>1200</v>
      </c>
      <c r="I40" s="11">
        <v>1184</v>
      </c>
      <c r="J40" s="11">
        <f>H40-I40</f>
        <v>16</v>
      </c>
      <c r="K40" s="11">
        <v>1184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7000</v>
      </c>
      <c r="E41" s="11">
        <v>7000</v>
      </c>
      <c r="F41" s="11">
        <v>7000</v>
      </c>
      <c r="G41" s="11">
        <v>7000</v>
      </c>
      <c r="H41" s="11">
        <v>7000</v>
      </c>
      <c r="I41" s="11">
        <v>3000</v>
      </c>
      <c r="J41" s="11">
        <f>H41-I41</f>
        <v>4000</v>
      </c>
      <c r="K41" s="11">
        <v>3000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7500</v>
      </c>
      <c r="E42" s="11">
        <v>7500</v>
      </c>
      <c r="F42" s="11">
        <v>4500</v>
      </c>
      <c r="G42" s="11">
        <v>4500</v>
      </c>
      <c r="H42" s="11">
        <v>4500</v>
      </c>
      <c r="I42" s="11">
        <v>241</v>
      </c>
      <c r="J42" s="11">
        <f>H42-I42</f>
        <v>4259</v>
      </c>
      <c r="K42" s="11">
        <v>241</v>
      </c>
    </row>
    <row r="43" spans="1:11" s="6" customFormat="1" ht="33" x14ac:dyDescent="0.25">
      <c r="A43" s="10" t="s">
        <v>116</v>
      </c>
      <c r="B43" s="10" t="s">
        <v>117</v>
      </c>
      <c r="C43" s="10" t="s">
        <v>118</v>
      </c>
      <c r="D43" s="11">
        <f>+D44+D45</f>
        <v>41000</v>
      </c>
      <c r="E43" s="11">
        <f>+E44+E45</f>
        <v>41000</v>
      </c>
      <c r="F43" s="11">
        <f>+F44+F45</f>
        <v>30500</v>
      </c>
      <c r="G43" s="11">
        <f>+G44+G45</f>
        <v>30500</v>
      </c>
      <c r="H43" s="11">
        <f>+H44+H45</f>
        <v>30500</v>
      </c>
      <c r="I43" s="11">
        <f>+I44+I45</f>
        <v>24286</v>
      </c>
      <c r="J43" s="11">
        <f>H43-I43</f>
        <v>6214</v>
      </c>
      <c r="K43" s="11">
        <f>+K44+K45</f>
        <v>25430</v>
      </c>
    </row>
    <row r="44" spans="1:11" s="6" customFormat="1" x14ac:dyDescent="0.25">
      <c r="A44" s="10" t="s">
        <v>119</v>
      </c>
      <c r="B44" s="10" t="s">
        <v>120</v>
      </c>
      <c r="C44" s="10" t="s">
        <v>121</v>
      </c>
      <c r="D44" s="11">
        <v>20000</v>
      </c>
      <c r="E44" s="11">
        <v>20000</v>
      </c>
      <c r="F44" s="11">
        <v>20000</v>
      </c>
      <c r="G44" s="11">
        <v>20000</v>
      </c>
      <c r="H44" s="11">
        <v>20000</v>
      </c>
      <c r="I44" s="11">
        <v>19475</v>
      </c>
      <c r="J44" s="11">
        <f>H44-I44</f>
        <v>525</v>
      </c>
      <c r="K44" s="11">
        <v>19475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21000</v>
      </c>
      <c r="E45" s="11">
        <v>21000</v>
      </c>
      <c r="F45" s="11">
        <v>10500</v>
      </c>
      <c r="G45" s="11">
        <v>10500</v>
      </c>
      <c r="H45" s="11">
        <v>10500</v>
      </c>
      <c r="I45" s="11">
        <v>4811</v>
      </c>
      <c r="J45" s="11">
        <f>H45-I45</f>
        <v>5689</v>
      </c>
      <c r="K45" s="11">
        <v>5955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f>+D47</f>
        <v>2000</v>
      </c>
      <c r="E46" s="11">
        <f>+E47</f>
        <v>2000</v>
      </c>
      <c r="F46" s="11">
        <f>+F47</f>
        <v>2000</v>
      </c>
      <c r="G46" s="11">
        <f>+G47</f>
        <v>2000</v>
      </c>
      <c r="H46" s="11">
        <f>+H47</f>
        <v>2000</v>
      </c>
      <c r="I46" s="11">
        <f>+I47</f>
        <v>0</v>
      </c>
      <c r="J46" s="11">
        <f>H46-I46</f>
        <v>2000</v>
      </c>
      <c r="K46" s="11">
        <f>+K47</f>
        <v>0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f>D48</f>
        <v>2000</v>
      </c>
      <c r="E47" s="11">
        <f>E48</f>
        <v>2000</v>
      </c>
      <c r="F47" s="11">
        <f>F48</f>
        <v>2000</v>
      </c>
      <c r="G47" s="11">
        <f>G48</f>
        <v>2000</v>
      </c>
      <c r="H47" s="11">
        <f>H48</f>
        <v>2000</v>
      </c>
      <c r="I47" s="11">
        <f>I48</f>
        <v>0</v>
      </c>
      <c r="J47" s="11">
        <f>H47-I47</f>
        <v>2000</v>
      </c>
      <c r="K47" s="11">
        <f>K48</f>
        <v>0</v>
      </c>
    </row>
    <row r="48" spans="1:11" s="6" customFormat="1" x14ac:dyDescent="0.25">
      <c r="A48" s="10" t="s">
        <v>131</v>
      </c>
      <c r="B48" s="10" t="s">
        <v>132</v>
      </c>
      <c r="C48" s="10" t="s">
        <v>133</v>
      </c>
      <c r="D48" s="11">
        <v>2000</v>
      </c>
      <c r="E48" s="11">
        <v>2000</v>
      </c>
      <c r="F48" s="11">
        <v>2000</v>
      </c>
      <c r="G48" s="11">
        <v>2000</v>
      </c>
      <c r="H48" s="11">
        <v>2000</v>
      </c>
      <c r="I48" s="11">
        <v>0</v>
      </c>
      <c r="J48" s="11">
        <f>H48-I48</f>
        <v>2000</v>
      </c>
      <c r="K48" s="11">
        <v>0</v>
      </c>
    </row>
    <row r="49" spans="1:12" s="6" customFormat="1" ht="33" x14ac:dyDescent="0.25">
      <c r="A49" s="10" t="s">
        <v>134</v>
      </c>
      <c r="B49" s="10" t="s">
        <v>135</v>
      </c>
      <c r="C49" s="10" t="s">
        <v>136</v>
      </c>
      <c r="D49" s="11">
        <f>D50</f>
        <v>7000</v>
      </c>
      <c r="E49" s="11">
        <f>E50</f>
        <v>7000</v>
      </c>
      <c r="F49" s="11">
        <f>F50</f>
        <v>5000</v>
      </c>
      <c r="G49" s="11">
        <f>G50</f>
        <v>5000</v>
      </c>
      <c r="H49" s="11">
        <f>H50</f>
        <v>5000</v>
      </c>
      <c r="I49" s="11">
        <f>I50</f>
        <v>3922</v>
      </c>
      <c r="J49" s="11">
        <f>H49-I49</f>
        <v>1078</v>
      </c>
      <c r="K49" s="11">
        <f>K50</f>
        <v>3922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v>7000</v>
      </c>
      <c r="E50" s="11">
        <v>7000</v>
      </c>
      <c r="F50" s="11">
        <v>5000</v>
      </c>
      <c r="G50" s="11">
        <v>5000</v>
      </c>
      <c r="H50" s="11">
        <v>5000</v>
      </c>
      <c r="I50" s="11">
        <v>3922</v>
      </c>
      <c r="J50" s="11">
        <f>H50-I50</f>
        <v>1078</v>
      </c>
      <c r="K50" s="11">
        <v>3922</v>
      </c>
    </row>
    <row r="51" spans="1:12" s="6" customFormat="1" ht="22.5" x14ac:dyDescent="0.25">
      <c r="A51" s="10" t="s">
        <v>140</v>
      </c>
      <c r="B51" s="10" t="s">
        <v>141</v>
      </c>
      <c r="C51" s="10" t="s">
        <v>142</v>
      </c>
      <c r="D51" s="11">
        <f>+D52</f>
        <v>68100</v>
      </c>
      <c r="E51" s="11">
        <f>+E52</f>
        <v>68100</v>
      </c>
      <c r="F51" s="11">
        <f>+F52</f>
        <v>68100</v>
      </c>
      <c r="G51" s="11">
        <f>+G52</f>
        <v>68100</v>
      </c>
      <c r="H51" s="11">
        <f>+H52</f>
        <v>68100</v>
      </c>
      <c r="I51" s="11">
        <f>+I52</f>
        <v>0</v>
      </c>
      <c r="J51" s="11">
        <f>H51-I51</f>
        <v>68100</v>
      </c>
      <c r="K51" s="11">
        <f>+K52</f>
        <v>14232</v>
      </c>
    </row>
    <row r="52" spans="1:12" s="6" customFormat="1" x14ac:dyDescent="0.25">
      <c r="A52" s="10" t="s">
        <v>143</v>
      </c>
      <c r="B52" s="10" t="s">
        <v>144</v>
      </c>
      <c r="C52" s="10" t="s">
        <v>145</v>
      </c>
      <c r="D52" s="11">
        <f>D53</f>
        <v>68100</v>
      </c>
      <c r="E52" s="11">
        <f>E53</f>
        <v>68100</v>
      </c>
      <c r="F52" s="11">
        <f>F53</f>
        <v>68100</v>
      </c>
      <c r="G52" s="11">
        <f>G53</f>
        <v>68100</v>
      </c>
      <c r="H52" s="11">
        <f>H53</f>
        <v>68100</v>
      </c>
      <c r="I52" s="11">
        <f>I53</f>
        <v>0</v>
      </c>
      <c r="J52" s="11">
        <f>H52-I52</f>
        <v>68100</v>
      </c>
      <c r="K52" s="11">
        <f>K53</f>
        <v>14232</v>
      </c>
    </row>
    <row r="53" spans="1:12" s="6" customFormat="1" ht="22.5" x14ac:dyDescent="0.25">
      <c r="A53" s="10" t="s">
        <v>146</v>
      </c>
      <c r="B53" s="10" t="s">
        <v>147</v>
      </c>
      <c r="C53" s="10" t="s">
        <v>148</v>
      </c>
      <c r="D53" s="11">
        <f>D54</f>
        <v>68100</v>
      </c>
      <c r="E53" s="11">
        <f>E54</f>
        <v>68100</v>
      </c>
      <c r="F53" s="11">
        <f>F54</f>
        <v>68100</v>
      </c>
      <c r="G53" s="11">
        <f>G54</f>
        <v>68100</v>
      </c>
      <c r="H53" s="11">
        <f>H54</f>
        <v>68100</v>
      </c>
      <c r="I53" s="11">
        <f>I54</f>
        <v>0</v>
      </c>
      <c r="J53" s="11">
        <f>H53-I53</f>
        <v>68100</v>
      </c>
      <c r="K53" s="11">
        <f>K54</f>
        <v>14232</v>
      </c>
    </row>
    <row r="54" spans="1:12" s="6" customFormat="1" x14ac:dyDescent="0.25">
      <c r="A54" s="10" t="s">
        <v>149</v>
      </c>
      <c r="B54" s="10" t="s">
        <v>150</v>
      </c>
      <c r="C54" s="10" t="s">
        <v>151</v>
      </c>
      <c r="D54" s="11">
        <f>+D55+D56</f>
        <v>68100</v>
      </c>
      <c r="E54" s="11">
        <f>+E55+E56</f>
        <v>68100</v>
      </c>
      <c r="F54" s="11">
        <f>+F55+F56</f>
        <v>68100</v>
      </c>
      <c r="G54" s="11">
        <f>+G55+G56</f>
        <v>68100</v>
      </c>
      <c r="H54" s="11">
        <f>+H55+H56</f>
        <v>68100</v>
      </c>
      <c r="I54" s="11">
        <f>+I55+I56</f>
        <v>0</v>
      </c>
      <c r="J54" s="11">
        <f>H54-I54</f>
        <v>68100</v>
      </c>
      <c r="K54" s="11">
        <f>+K55+K56</f>
        <v>14232</v>
      </c>
    </row>
    <row r="55" spans="1:12" s="6" customFormat="1" ht="22.5" x14ac:dyDescent="0.25">
      <c r="A55" s="10" t="s">
        <v>152</v>
      </c>
      <c r="B55" s="10" t="s">
        <v>153</v>
      </c>
      <c r="C55" s="10" t="s">
        <v>154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f>H55-I55</f>
        <v>0</v>
      </c>
      <c r="K55" s="11">
        <v>2357</v>
      </c>
    </row>
    <row r="56" spans="1:12" s="6" customFormat="1" x14ac:dyDescent="0.25">
      <c r="A56" s="10" t="s">
        <v>155</v>
      </c>
      <c r="B56" s="10" t="s">
        <v>156</v>
      </c>
      <c r="C56" s="10" t="s">
        <v>157</v>
      </c>
      <c r="D56" s="11">
        <v>68100</v>
      </c>
      <c r="E56" s="11">
        <v>68100</v>
      </c>
      <c r="F56" s="11">
        <v>68100</v>
      </c>
      <c r="G56" s="11">
        <v>68100</v>
      </c>
      <c r="H56" s="11">
        <v>68100</v>
      </c>
      <c r="I56" s="11">
        <v>0</v>
      </c>
      <c r="J56" s="11">
        <f>H56-I56</f>
        <v>68100</v>
      </c>
      <c r="K56" s="11">
        <v>11875</v>
      </c>
    </row>
    <row r="57" spans="1:12" s="6" customFormat="1" x14ac:dyDescent="0.25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</row>
    <row r="58" spans="1:12" x14ac:dyDescent="0.25">
      <c r="A58" s="13" t="s">
        <v>158</v>
      </c>
      <c r="B58" s="13"/>
      <c r="C58" s="13"/>
      <c r="D58" s="13"/>
      <c r="E58" s="13" t="s">
        <v>160</v>
      </c>
      <c r="F58" s="13"/>
      <c r="G58" s="13"/>
      <c r="H58" s="13"/>
      <c r="I58" s="13" t="s">
        <v>161</v>
      </c>
      <c r="J58" s="13"/>
      <c r="K58" s="13"/>
      <c r="L58" s="13"/>
    </row>
    <row r="59" spans="1:12" x14ac:dyDescent="0.25">
      <c r="A59" s="3" t="s">
        <v>159</v>
      </c>
      <c r="B59" s="3"/>
      <c r="C59" s="3"/>
      <c r="D59" s="3"/>
      <c r="E59" s="3" t="s">
        <v>160</v>
      </c>
      <c r="F59" s="3"/>
      <c r="G59" s="3"/>
      <c r="H59" s="3"/>
      <c r="I59" s="3" t="s">
        <v>162</v>
      </c>
      <c r="J59" s="3"/>
      <c r="K59" s="3"/>
      <c r="L59" s="3"/>
    </row>
    <row r="115" spans="1:20" x14ac:dyDescent="0.25">
      <c r="A115" s="12"/>
      <c r="B115" s="12"/>
      <c r="C115" s="12"/>
      <c r="D115" s="12"/>
      <c r="I115" s="12"/>
      <c r="J115" s="12"/>
      <c r="K115" s="12"/>
      <c r="L115" s="12"/>
      <c r="Q115" s="12"/>
      <c r="R115" s="12"/>
      <c r="S115" s="12"/>
      <c r="T115" s="12"/>
    </row>
  </sheetData>
  <mergeCells count="22">
    <mergeCell ref="H8:H9"/>
    <mergeCell ref="I8:I9"/>
    <mergeCell ref="J8:J9"/>
    <mergeCell ref="K8:K9"/>
    <mergeCell ref="A58:D58"/>
    <mergeCell ref="A59:D59"/>
    <mergeCell ref="E58:H58"/>
    <mergeCell ref="E59:H59"/>
    <mergeCell ref="I58:L58"/>
    <mergeCell ref="I59:L5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2017-07-26T09:54:22Z</dcterms:created>
  <dcterms:modified xsi:type="dcterms:W3CDTF">2017-07-26T09:54:26Z</dcterms:modified>
</cp:coreProperties>
</file>