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F20" i="1"/>
  <c r="K20" i="1" s="1"/>
  <c r="G20" i="1"/>
  <c r="H20" i="1"/>
  <c r="I20" i="1"/>
  <c r="J20" i="1"/>
  <c r="F21" i="1"/>
  <c r="K21" i="1"/>
  <c r="F22" i="1"/>
  <c r="K22" i="1" s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F28" i="1"/>
  <c r="K28" i="1" s="1"/>
  <c r="G28" i="1"/>
  <c r="H28" i="1"/>
  <c r="I28" i="1"/>
  <c r="J28" i="1"/>
  <c r="F29" i="1"/>
  <c r="K29" i="1"/>
  <c r="F30" i="1"/>
  <c r="K30" i="1" s="1"/>
  <c r="F31" i="1"/>
  <c r="K31" i="1"/>
  <c r="F32" i="1"/>
  <c r="K32" i="1" s="1"/>
  <c r="D34" i="1"/>
  <c r="E34" i="1"/>
  <c r="F34" i="1"/>
  <c r="K34" i="1" s="1"/>
  <c r="G34" i="1"/>
  <c r="H34" i="1"/>
  <c r="I34" i="1"/>
  <c r="I33" i="1" s="1"/>
  <c r="J34" i="1"/>
  <c r="J33" i="1" s="1"/>
  <c r="F35" i="1"/>
  <c r="K35" i="1"/>
  <c r="F36" i="1"/>
  <c r="K36" i="1" s="1"/>
  <c r="F37" i="1"/>
  <c r="K37" i="1"/>
  <c r="D39" i="1"/>
  <c r="D38" i="1" s="1"/>
  <c r="E39" i="1"/>
  <c r="E38" i="1" s="1"/>
  <c r="G39" i="1"/>
  <c r="G38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 s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 s="1"/>
  <c r="D50" i="1"/>
  <c r="D49" i="1" s="1"/>
  <c r="D48" i="1" s="1"/>
  <c r="E50" i="1"/>
  <c r="E49" i="1" s="1"/>
  <c r="E48" i="1" s="1"/>
  <c r="F50" i="1"/>
  <c r="K50" i="1" s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3" i="1"/>
  <c r="E53" i="1"/>
  <c r="G53" i="1"/>
  <c r="H53" i="1"/>
  <c r="I53" i="1"/>
  <c r="J53" i="1"/>
  <c r="J52" i="1" s="1"/>
  <c r="F54" i="1"/>
  <c r="K54" i="1" s="1"/>
  <c r="F55" i="1"/>
  <c r="K55" i="1"/>
  <c r="F56" i="1"/>
  <c r="K56" i="1" s="1"/>
  <c r="D57" i="1"/>
  <c r="E57" i="1"/>
  <c r="F57" i="1"/>
  <c r="K57" i="1" s="1"/>
  <c r="G57" i="1"/>
  <c r="H57" i="1"/>
  <c r="I57" i="1"/>
  <c r="J57" i="1"/>
  <c r="F58" i="1"/>
  <c r="K58" i="1"/>
  <c r="D60" i="1"/>
  <c r="D59" i="1" s="1"/>
  <c r="E60" i="1"/>
  <c r="E59" i="1" s="1"/>
  <c r="G60" i="1"/>
  <c r="F60" i="1" s="1"/>
  <c r="K60" i="1" s="1"/>
  <c r="H60" i="1"/>
  <c r="H59" i="1" s="1"/>
  <c r="I60" i="1"/>
  <c r="I59" i="1" s="1"/>
  <c r="J60" i="1"/>
  <c r="J59" i="1" s="1"/>
  <c r="F61" i="1"/>
  <c r="K61" i="1" s="1"/>
  <c r="D62" i="1"/>
  <c r="E62" i="1"/>
  <c r="F62" i="1"/>
  <c r="K62" i="1" s="1"/>
  <c r="G62" i="1"/>
  <c r="H62" i="1"/>
  <c r="I62" i="1"/>
  <c r="J62" i="1"/>
  <c r="F63" i="1"/>
  <c r="K63" i="1"/>
  <c r="F64" i="1"/>
  <c r="K64" i="1" s="1"/>
  <c r="D65" i="1"/>
  <c r="E65" i="1"/>
  <c r="F65" i="1"/>
  <c r="K65" i="1" s="1"/>
  <c r="G65" i="1"/>
  <c r="H65" i="1"/>
  <c r="I65" i="1"/>
  <c r="J65" i="1"/>
  <c r="F66" i="1"/>
  <c r="K66" i="1"/>
  <c r="F67" i="1"/>
  <c r="K67" i="1" s="1"/>
  <c r="F68" i="1"/>
  <c r="K68" i="1"/>
  <c r="D71" i="1"/>
  <c r="D70" i="1" s="1"/>
  <c r="D69" i="1" s="1"/>
  <c r="E71" i="1"/>
  <c r="E70" i="1" s="1"/>
  <c r="E69" i="1" s="1"/>
  <c r="G71" i="1"/>
  <c r="F71" i="1" s="1"/>
  <c r="K71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 s="1"/>
  <c r="J47" i="1" l="1"/>
  <c r="J15" i="1"/>
  <c r="J14" i="1" s="1"/>
  <c r="I15" i="1"/>
  <c r="H52" i="1"/>
  <c r="H47" i="1" s="1"/>
  <c r="G33" i="1"/>
  <c r="I52" i="1"/>
  <c r="F24" i="1"/>
  <c r="K24" i="1" s="1"/>
  <c r="G23" i="1"/>
  <c r="F23" i="1" s="1"/>
  <c r="K23" i="1" s="1"/>
  <c r="F49" i="1"/>
  <c r="K49" i="1" s="1"/>
  <c r="G48" i="1"/>
  <c r="G52" i="1"/>
  <c r="E33" i="1"/>
  <c r="E15" i="1"/>
  <c r="F38" i="1"/>
  <c r="K38" i="1" s="1"/>
  <c r="I47" i="1"/>
  <c r="H33" i="1"/>
  <c r="H15" i="1" s="1"/>
  <c r="H14" i="1" s="1"/>
  <c r="E52" i="1"/>
  <c r="E47" i="1" s="1"/>
  <c r="D52" i="1"/>
  <c r="D47" i="1" s="1"/>
  <c r="D33" i="1"/>
  <c r="D15" i="1"/>
  <c r="G59" i="1"/>
  <c r="F59" i="1" s="1"/>
  <c r="K59" i="1" s="1"/>
  <c r="F53" i="1"/>
  <c r="K53" i="1" s="1"/>
  <c r="G17" i="1"/>
  <c r="G70" i="1"/>
  <c r="G44" i="1"/>
  <c r="F44" i="1" s="1"/>
  <c r="K44" i="1" s="1"/>
  <c r="F39" i="1"/>
  <c r="K39" i="1" s="1"/>
  <c r="H12" i="1" l="1"/>
  <c r="H13" i="1"/>
  <c r="F33" i="1"/>
  <c r="K33" i="1" s="1"/>
  <c r="F52" i="1"/>
  <c r="K52" i="1" s="1"/>
  <c r="G69" i="1"/>
  <c r="F69" i="1" s="1"/>
  <c r="K69" i="1" s="1"/>
  <c r="F70" i="1"/>
  <c r="K70" i="1" s="1"/>
  <c r="I14" i="1"/>
  <c r="E14" i="1"/>
  <c r="D14" i="1"/>
  <c r="F48" i="1"/>
  <c r="K48" i="1" s="1"/>
  <c r="G47" i="1"/>
  <c r="F47" i="1" s="1"/>
  <c r="K47" i="1" s="1"/>
  <c r="F17" i="1"/>
  <c r="K17" i="1" s="1"/>
  <c r="G16" i="1"/>
  <c r="J12" i="1"/>
  <c r="J13" i="1"/>
  <c r="E12" i="1" l="1"/>
  <c r="E13" i="1"/>
  <c r="F16" i="1"/>
  <c r="K16" i="1" s="1"/>
  <c r="G15" i="1"/>
  <c r="I12" i="1"/>
  <c r="I13" i="1"/>
  <c r="D12" i="1"/>
  <c r="D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<sst xmlns="http://schemas.openxmlformats.org/spreadsheetml/2006/main" count="211" uniqueCount="210">
  <si>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</si>
  <si>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</si>
  <si>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</si>
  <si>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</si>
  <si>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</si>
  <si>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</si>
  <si>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</si>
  <si>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</si>
  <si>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</si>
  <si>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</si>
  <si>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</si>
  <si>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</si>
  <si>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</si>
  <si>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</si>
  <si>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</si>
  <si>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</si>
  <si>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</si>
  <si>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</si>
  <si>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</si>
  <si>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</si>
  <si>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</si>
  <si>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</si>
  <si>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</si>
  <si>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</si>
  <si>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</si>
  <si>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</si>
  <si>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</si>
  <si>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</si>
  <si>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</si>
  <si>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</si>
  <si>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</si>
  <si>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</si>
  <si>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</si>
  <si>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</si>
  <si>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</si>
  <si>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</si>
  <si>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</si>
  <si>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</si>
  <si>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</si>
  <si>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</si>
  <si>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</si>
  <si>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</si>
  <si>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</si>
  <si>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</si>
  <si>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</si>
  <si>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</si>
  <si>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</si>
  <si>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</si>
  <si>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</si>
  <si>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</si>
  <si>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</si>
  <si>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</si>
  <si>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</si>
  <si>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</si>
  <si>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</si>
  <si>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</si>
  <si>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</si>
  <si>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</si>
  <si>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</si>
  <si>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</si>
  <si>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</si>
  <si>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</si>
  <si>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</si>
  <si>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</si>
  <si>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</si>
  <si>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</si>
  <si>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</si>
  <si>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</si>
  <si>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</si>
  <si>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</si>
  <si>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</si>
  <si>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</si>
  <si>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</si>
  <si>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</si>
  <si>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</si>
  <si>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</si>
  <si>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</si>
  <si>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</si>
  <si>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</si>
  <si>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</si>
  <si>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</si>
  <si>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</si>
  <si>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</si>
  <si>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</si>
  <si>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</si>
  <si>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</si>
  <si>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</si>
  <si>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</si>
  <si>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</si>
  <si>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</si>
  <si>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</si>
  <si>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</si>
  <si>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</si>
  <si>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</si>
  <si>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</si>
  <si>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</si>
  <si>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</si>
  <si>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</si>
  <si>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</si>
  <si>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</si>
  <si>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</si>
  <si>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</si>
  <si>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</si>
  <si>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</si>
  <si>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</si>
  <si>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</si>
  <si>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</si>
  <si>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</si>
  <si>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</si>
  <si>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</si>
  <si>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</si>
  <si>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</si>
  <si>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</si>
  <si>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</si>
  <si>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</si>
  <si>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</si>
  <si>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</si>
  <si>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</si>
  <si>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</si>
  <si>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</si>
  <si>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</si>
  <si>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</si>
  <si>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</si>
  <si>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</si>
  <si>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</si>
  <si>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</si>
  <si>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</si>
  <si>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</si>
  <si>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</si>
  <si>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</si>
  <si>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</si>
  <si>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</si>
  <si>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</si>
  <si>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</si>
  <si>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</si>
  <si>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</si>
  <si>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</si>
  <si>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</si>
  <si>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</si>
  <si>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</si>
  <si>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</si>
  <si>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</si>
  <si>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</si>
  <si>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</si>
  <si>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</si>
  <si>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</si>
  <si>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</si>
  <si>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</si>
  <si>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</si>
  <si>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</si>
  <si>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</si>
  <si>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</si>
  <si>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</si>
  <si>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</si>
  <si>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</si>
  <si>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</si>
  <si>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</si>
  <si>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</si>
  <si>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</si>
  <si>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</si>
  <si>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</si>
  <si>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</si>
  <si>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</si>
  <si>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</si>
  <si>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</si>
  <si>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</si>
  <si>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</si>
  <si>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</si>
  <si>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</si>
  <si>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</si>
  <si>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</si>
  <si>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</si>
  <si>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</si>
  <si>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Diverse venituri (cod 36.02.01+36.02.05+36.02.06+36.02.07+36.02.11+36.02.50)</t>
  </si>
  <si>
    <t>36.02</t>
  </si>
  <si>
    <t>89</t>
  </si>
  <si>
    <t>Taxe speciale</t>
  </si>
  <si>
    <t>36.02.06</t>
  </si>
  <si>
    <t>99</t>
  </si>
  <si>
    <t>Alte venituri</t>
  </si>
  <si>
    <t>36.02.50</t>
  </si>
  <si>
    <t>100</t>
  </si>
  <si>
    <t>Transferuri voluntare,  altele decat subventiile (cod 37.02.01+37.02.50)</t>
  </si>
  <si>
    <t>37.02</t>
  </si>
  <si>
    <t>101</t>
  </si>
  <si>
    <t>Donatii si sponsorizari</t>
  </si>
  <si>
    <t>37.02.01</t>
  </si>
  <si>
    <t>102</t>
  </si>
  <si>
    <t>Vărsăminte din secţiunea de funcţionare pentru finanţarea secţiunii de dezvoltare a bugetului local (cu semnul minus)</t>
  </si>
  <si>
    <t>37.02.03</t>
  </si>
  <si>
    <t>103</t>
  </si>
  <si>
    <t>Vărsăminte din secţiunea de funcţionare</t>
  </si>
  <si>
    <t>37.02.04</t>
  </si>
  <si>
    <t>126</t>
  </si>
  <si>
    <t>IV.  SUBVENTII (cod 00.18)</t>
  </si>
  <si>
    <t>00.17</t>
  </si>
  <si>
    <t>127</t>
  </si>
  <si>
    <t>SUBVENTII DE LA ALTE NIVELE ALE ADMINISTRATIEI PUBLICE (cod 42.02+43.02)</t>
  </si>
  <si>
    <t>00.18</t>
  </si>
  <si>
    <t>128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</si>
  <si>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</si>
  <si>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</si>
  <si>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160</t>
  </si>
  <si>
    <t>Subventii pentru acordarea ajutorului pentru incalzirea locuintei cu lemne, carbuni, combustibili petrolieri</t>
  </si>
  <si>
    <t>42.02.34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</si>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</sst>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D14+D69</f>
        <v>3200000</v>
      </c>
      <c r="E12" s="11">
        <f>E14+E69</f>
        <v>822700</v>
      </c>
      <c r="F12" s="11">
        <f>G12+H12</f>
        <v>2192953</v>
      </c>
      <c r="G12" s="11">
        <f>G14+G69</f>
        <v>1163698</v>
      </c>
      <c r="H12" s="11">
        <f>H14+H69</f>
        <v>1029255</v>
      </c>
      <c r="I12" s="11">
        <f>I14+I69</f>
        <v>840100</v>
      </c>
      <c r="J12" s="11">
        <f>J14+J69</f>
        <v>0</v>
      </c>
      <c r="K12" s="11">
        <f>F12-I12-J12</f>
        <v>1352853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D14-D34-D65</f>
        <v>902000</v>
      </c>
      <c r="E13" s="11">
        <f>E14-E34-E65</f>
        <v>248700</v>
      </c>
      <c r="F13" s="11">
        <f>G13+H13</f>
        <v>1669619</v>
      </c>
      <c r="G13" s="11">
        <f>G14-G34-G65</f>
        <v>1163698</v>
      </c>
      <c r="H13" s="11">
        <f>H14-H34-H65</f>
        <v>505921</v>
      </c>
      <c r="I13" s="11">
        <f>I14-I34-I65</f>
        <v>316766</v>
      </c>
      <c r="J13" s="11">
        <f>J14-J34-J65</f>
        <v>0</v>
      </c>
      <c r="K13" s="11">
        <f>F13-I13-J13</f>
        <v>1352853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D15+D47</f>
        <v>3180000</v>
      </c>
      <c r="E14" s="11">
        <f>E15+E47</f>
        <v>817700</v>
      </c>
      <c r="F14" s="11">
        <f>G14+H14</f>
        <v>2191619</v>
      </c>
      <c r="G14" s="11">
        <f>G15+G47</f>
        <v>1163698</v>
      </c>
      <c r="H14" s="11">
        <f>H15+H47</f>
        <v>1027921</v>
      </c>
      <c r="I14" s="11">
        <f>I15+I47</f>
        <v>838766</v>
      </c>
      <c r="J14" s="11">
        <f>J15+J47</f>
        <v>0</v>
      </c>
      <c r="K14" s="11">
        <f>F14-I14-J14</f>
        <v>1352853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D16+D23+D33+D44</f>
        <v>3055500</v>
      </c>
      <c r="E15" s="11">
        <f>E16+E23+E33+E44</f>
        <v>788700</v>
      </c>
      <c r="F15" s="11">
        <f>G15+H15</f>
        <v>1816667</v>
      </c>
      <c r="G15" s="11">
        <f>G16+G23+G33+G44</f>
        <v>862276</v>
      </c>
      <c r="H15" s="11">
        <f>H16+H23+H33+H44</f>
        <v>954391</v>
      </c>
      <c r="I15" s="11">
        <f>I16+I23+I33+I44</f>
        <v>806542</v>
      </c>
      <c r="J15" s="11">
        <f>J16+J23+J33+J44</f>
        <v>0</v>
      </c>
      <c r="K15" s="11">
        <f>F15-I15-J15</f>
        <v>1010125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449000</v>
      </c>
      <c r="E16" s="11">
        <f>+E17</f>
        <v>117000</v>
      </c>
      <c r="F16" s="11">
        <f>G16+H16</f>
        <v>112481</v>
      </c>
      <c r="G16" s="11">
        <f>+G17</f>
        <v>0</v>
      </c>
      <c r="H16" s="11">
        <f>+H17</f>
        <v>112481</v>
      </c>
      <c r="I16" s="11">
        <f>+I17</f>
        <v>112481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449000</v>
      </c>
      <c r="E17" s="11">
        <f>E18+E20</f>
        <v>117000</v>
      </c>
      <c r="F17" s="11">
        <f>G17+H17</f>
        <v>112481</v>
      </c>
      <c r="G17" s="11">
        <f>G18+G20</f>
        <v>0</v>
      </c>
      <c r="H17" s="11">
        <f>H18+H20</f>
        <v>112481</v>
      </c>
      <c r="I17" s="11">
        <f>I18+I20</f>
        <v>112481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5000</v>
      </c>
      <c r="E18" s="11">
        <f>+E19</f>
        <v>5000</v>
      </c>
      <c r="F18" s="11">
        <f>G18+H18</f>
        <v>800</v>
      </c>
      <c r="G18" s="11">
        <f>+G19</f>
        <v>0</v>
      </c>
      <c r="H18" s="11">
        <f>+H19</f>
        <v>800</v>
      </c>
      <c r="I18" s="11">
        <f>+I19</f>
        <v>800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5000</v>
      </c>
      <c r="E19" s="11">
        <v>5000</v>
      </c>
      <c r="F19" s="11">
        <f>G19+H19</f>
        <v>800</v>
      </c>
      <c r="G19" s="11">
        <v>0</v>
      </c>
      <c r="H19" s="11">
        <v>800</v>
      </c>
      <c r="I19" s="11">
        <v>800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444000</v>
      </c>
      <c r="E20" s="11">
        <f>E21+E22</f>
        <v>112000</v>
      </c>
      <c r="F20" s="11">
        <f>G20+H20</f>
        <v>111681</v>
      </c>
      <c r="G20" s="11">
        <f>G21+G22</f>
        <v>0</v>
      </c>
      <c r="H20" s="11">
        <f>H21+H22</f>
        <v>111681</v>
      </c>
      <c r="I20" s="11">
        <f>I21+I22</f>
        <v>111681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128000</v>
      </c>
      <c r="E21" s="11">
        <v>33000</v>
      </c>
      <c r="F21" s="11">
        <f>G21+H21</f>
        <v>34995</v>
      </c>
      <c r="G21" s="11">
        <v>0</v>
      </c>
      <c r="H21" s="11">
        <v>34995</v>
      </c>
      <c r="I21" s="11">
        <v>34995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316000</v>
      </c>
      <c r="E22" s="11">
        <v>79000</v>
      </c>
      <c r="F22" s="11">
        <f>G22+H22</f>
        <v>76686</v>
      </c>
      <c r="G22" s="11">
        <v>0</v>
      </c>
      <c r="H22" s="11">
        <v>76686</v>
      </c>
      <c r="I22" s="11">
        <v>76686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308000</v>
      </c>
      <c r="E23" s="11">
        <f>E24</f>
        <v>89500</v>
      </c>
      <c r="F23" s="11">
        <f>G23+H23</f>
        <v>1128715</v>
      </c>
      <c r="G23" s="11">
        <f>G24</f>
        <v>839414</v>
      </c>
      <c r="H23" s="11">
        <f>H24</f>
        <v>289301</v>
      </c>
      <c r="I23" s="11">
        <f>I24</f>
        <v>156199</v>
      </c>
      <c r="J23" s="11">
        <f>J24</f>
        <v>0</v>
      </c>
      <c r="K23" s="11">
        <f>F23-I23-J23</f>
        <v>972516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308000</v>
      </c>
      <c r="E24" s="11">
        <f>E25+E28+E32</f>
        <v>89500</v>
      </c>
      <c r="F24" s="11">
        <f>G24+H24</f>
        <v>1128715</v>
      </c>
      <c r="G24" s="11">
        <f>G25+G28+G32</f>
        <v>839414</v>
      </c>
      <c r="H24" s="11">
        <f>H25+H28+H32</f>
        <v>289301</v>
      </c>
      <c r="I24" s="11">
        <f>I25+I28+I32</f>
        <v>156199</v>
      </c>
      <c r="J24" s="11">
        <f>J25+J28+J32</f>
        <v>0</v>
      </c>
      <c r="K24" s="11">
        <f>F24-I24-J24</f>
        <v>972516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65000</v>
      </c>
      <c r="E25" s="11">
        <f>E26+E27</f>
        <v>16500</v>
      </c>
      <c r="F25" s="11">
        <f>G25+H25</f>
        <v>373667</v>
      </c>
      <c r="G25" s="11">
        <f>G26+G27</f>
        <v>315529</v>
      </c>
      <c r="H25" s="11">
        <f>H26+H27</f>
        <v>58138</v>
      </c>
      <c r="I25" s="11">
        <f>I26+I27</f>
        <v>18695</v>
      </c>
      <c r="J25" s="11">
        <f>J26+J27</f>
        <v>0</v>
      </c>
      <c r="K25" s="11">
        <f>F25-I25-J25</f>
        <v>354972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7500</v>
      </c>
      <c r="F26" s="11">
        <f>G26+H26</f>
        <v>47685</v>
      </c>
      <c r="G26" s="11">
        <v>23907</v>
      </c>
      <c r="H26" s="11">
        <v>23778</v>
      </c>
      <c r="I26" s="11">
        <v>16383</v>
      </c>
      <c r="J26" s="11">
        <v>0</v>
      </c>
      <c r="K26" s="11">
        <f>F26-I26-J26</f>
        <v>31302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35000</v>
      </c>
      <c r="E27" s="11">
        <v>9000</v>
      </c>
      <c r="F27" s="11">
        <f>G27+H27</f>
        <v>325982</v>
      </c>
      <c r="G27" s="11">
        <v>291622</v>
      </c>
      <c r="H27" s="11">
        <v>34360</v>
      </c>
      <c r="I27" s="11">
        <v>2312</v>
      </c>
      <c r="J27" s="11">
        <v>0</v>
      </c>
      <c r="K27" s="11">
        <f>F27-I27-J27</f>
        <v>323670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239000</v>
      </c>
      <c r="E28" s="11">
        <f>E29+E30+E31</f>
        <v>72000</v>
      </c>
      <c r="F28" s="11">
        <f>G28+H28</f>
        <v>754504</v>
      </c>
      <c r="G28" s="11">
        <f>G29+G30+G31</f>
        <v>523885</v>
      </c>
      <c r="H28" s="11">
        <f>H29+H30+H31</f>
        <v>230619</v>
      </c>
      <c r="I28" s="11">
        <f>I29+I30+I31</f>
        <v>136960</v>
      </c>
      <c r="J28" s="11">
        <f>J29+J30+J31</f>
        <v>0</v>
      </c>
      <c r="K28" s="11">
        <f>F28-I28-J28</f>
        <v>617544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74000</v>
      </c>
      <c r="E29" s="11">
        <v>30000</v>
      </c>
      <c r="F29" s="11">
        <f>G29+H29</f>
        <v>133013</v>
      </c>
      <c r="G29" s="11">
        <v>64171</v>
      </c>
      <c r="H29" s="11">
        <v>68842</v>
      </c>
      <c r="I29" s="11">
        <v>40992</v>
      </c>
      <c r="J29" s="11">
        <v>0</v>
      </c>
      <c r="K29" s="11">
        <f>F29-I29-J29</f>
        <v>92021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</v>
      </c>
      <c r="E30" s="11">
        <v>1000</v>
      </c>
      <c r="F30" s="11">
        <f>G30+H30</f>
        <v>12221</v>
      </c>
      <c r="G30" s="11">
        <v>8323</v>
      </c>
      <c r="H30" s="11">
        <v>3898</v>
      </c>
      <c r="I30" s="11">
        <v>91</v>
      </c>
      <c r="J30" s="11">
        <v>0</v>
      </c>
      <c r="K30" s="11">
        <f>F30-I30-J30</f>
        <v>12130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161000</v>
      </c>
      <c r="E31" s="11">
        <v>41000</v>
      </c>
      <c r="F31" s="11">
        <f>G31+H31</f>
        <v>609270</v>
      </c>
      <c r="G31" s="11">
        <v>451391</v>
      </c>
      <c r="H31" s="11">
        <v>157879</v>
      </c>
      <c r="I31" s="11">
        <v>95877</v>
      </c>
      <c r="J31" s="11">
        <v>0</v>
      </c>
      <c r="K31" s="11">
        <f>F31-I31-J31</f>
        <v>513393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1000</v>
      </c>
      <c r="F32" s="11">
        <f>G32+H32</f>
        <v>544</v>
      </c>
      <c r="G32" s="11">
        <v>0</v>
      </c>
      <c r="H32" s="11">
        <v>544</v>
      </c>
      <c r="I32" s="11">
        <v>544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2288500</v>
      </c>
      <c r="E33" s="11">
        <f>E34+E38</f>
        <v>579700</v>
      </c>
      <c r="F33" s="11">
        <f>G33+H33</f>
        <v>573069</v>
      </c>
      <c r="G33" s="11">
        <f>G34+G38</f>
        <v>22575</v>
      </c>
      <c r="H33" s="11">
        <f>H34+H38</f>
        <v>550494</v>
      </c>
      <c r="I33" s="11">
        <f>I34+I38</f>
        <v>535960</v>
      </c>
      <c r="J33" s="11">
        <f>J34+J38</f>
        <v>0</v>
      </c>
      <c r="K33" s="11">
        <f>F33-I33-J33</f>
        <v>37109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2258000</v>
      </c>
      <c r="E34" s="11">
        <f>+E35+E36+E37</f>
        <v>569000</v>
      </c>
      <c r="F34" s="11">
        <f>G34+H34</f>
        <v>522000</v>
      </c>
      <c r="G34" s="11">
        <f>+G35+G36+G37</f>
        <v>0</v>
      </c>
      <c r="H34" s="11">
        <f>+H35+H36+H37</f>
        <v>522000</v>
      </c>
      <c r="I34" s="11">
        <f>+I35+I36+I37</f>
        <v>522000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1504000</v>
      </c>
      <c r="E35" s="11">
        <v>380000</v>
      </c>
      <c r="F35" s="11">
        <f>G35+H35</f>
        <v>354000</v>
      </c>
      <c r="G35" s="11">
        <v>0</v>
      </c>
      <c r="H35" s="11">
        <v>354000</v>
      </c>
      <c r="I35" s="11">
        <v>354000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13000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704000</v>
      </c>
      <c r="E37" s="11">
        <v>176000</v>
      </c>
      <c r="F37" s="11">
        <f>G37+H37</f>
        <v>168000</v>
      </c>
      <c r="G37" s="11">
        <v>0</v>
      </c>
      <c r="H37" s="11">
        <v>168000</v>
      </c>
      <c r="I37" s="11">
        <v>168000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30500</v>
      </c>
      <c r="E38" s="11">
        <f>E39+E42+E43</f>
        <v>10700</v>
      </c>
      <c r="F38" s="11">
        <f>G38+H38</f>
        <v>51069</v>
      </c>
      <c r="G38" s="11">
        <f>G39+G42+G43</f>
        <v>22575</v>
      </c>
      <c r="H38" s="11">
        <f>H39+H42+H43</f>
        <v>28494</v>
      </c>
      <c r="I38" s="11">
        <f>I39+I42+I43</f>
        <v>13960</v>
      </c>
      <c r="J38" s="11">
        <f>J39+J42+J43</f>
        <v>0</v>
      </c>
      <c r="K38" s="11">
        <f>F38-I38-J38</f>
        <v>37109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28500</v>
      </c>
      <c r="E39" s="11">
        <f>E40+E41</f>
        <v>8700</v>
      </c>
      <c r="F39" s="11">
        <f>G39+H39</f>
        <v>50604</v>
      </c>
      <c r="G39" s="11">
        <f>G40+G41</f>
        <v>22377</v>
      </c>
      <c r="H39" s="11">
        <f>H40+H41</f>
        <v>28227</v>
      </c>
      <c r="I39" s="11">
        <f>I40+I41</f>
        <v>13612</v>
      </c>
      <c r="J39" s="11">
        <f>J40+J41</f>
        <v>0</v>
      </c>
      <c r="K39" s="11">
        <f>F39-I39-J39</f>
        <v>36992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26000</v>
      </c>
      <c r="E40" s="11">
        <v>8000</v>
      </c>
      <c r="F40" s="11">
        <f>G40+H40</f>
        <v>44670</v>
      </c>
      <c r="G40" s="11">
        <v>18845</v>
      </c>
      <c r="H40" s="11">
        <v>25825</v>
      </c>
      <c r="I40" s="11">
        <v>12592</v>
      </c>
      <c r="J40" s="11">
        <v>0</v>
      </c>
      <c r="K40" s="11">
        <f>F40-I40-J40</f>
        <v>32078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2500</v>
      </c>
      <c r="E41" s="11">
        <v>700</v>
      </c>
      <c r="F41" s="11">
        <f>G41+H41</f>
        <v>5934</v>
      </c>
      <c r="G41" s="11">
        <v>3532</v>
      </c>
      <c r="H41" s="11">
        <v>2402</v>
      </c>
      <c r="I41" s="11">
        <v>1020</v>
      </c>
      <c r="J41" s="11">
        <v>0</v>
      </c>
      <c r="K41" s="11">
        <f>F41-I41-J41</f>
        <v>4914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1000</v>
      </c>
      <c r="E43" s="11">
        <v>1000</v>
      </c>
      <c r="F43" s="11">
        <f>G43+H43</f>
        <v>465</v>
      </c>
      <c r="G43" s="11">
        <v>198</v>
      </c>
      <c r="H43" s="11">
        <v>267</v>
      </c>
      <c r="I43" s="11">
        <v>348</v>
      </c>
      <c r="J43" s="11">
        <v>0</v>
      </c>
      <c r="K43" s="11">
        <f>F43-I43-J43</f>
        <v>117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2500</v>
      </c>
      <c r="F44" s="11">
        <f>G44+H44</f>
        <v>2402</v>
      </c>
      <c r="G44" s="11">
        <f>G45</f>
        <v>287</v>
      </c>
      <c r="H44" s="11">
        <f>H45</f>
        <v>2115</v>
      </c>
      <c r="I44" s="11">
        <f>I45</f>
        <v>1902</v>
      </c>
      <c r="J44" s="11">
        <f>J45</f>
        <v>0</v>
      </c>
      <c r="K44" s="11">
        <f>F44-I44-J44</f>
        <v>500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10000</v>
      </c>
      <c r="E45" s="11">
        <f>E46</f>
        <v>2500</v>
      </c>
      <c r="F45" s="11">
        <f>G45+H45</f>
        <v>2402</v>
      </c>
      <c r="G45" s="11">
        <f>G46</f>
        <v>287</v>
      </c>
      <c r="H45" s="11">
        <f>H46</f>
        <v>2115</v>
      </c>
      <c r="I45" s="11">
        <f>I46</f>
        <v>1902</v>
      </c>
      <c r="J45" s="11">
        <f>J46</f>
        <v>0</v>
      </c>
      <c r="K45" s="11">
        <f>F45-I45-J45</f>
        <v>500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10000</v>
      </c>
      <c r="E46" s="11">
        <v>2500</v>
      </c>
      <c r="F46" s="11">
        <f>G46+H46</f>
        <v>2402</v>
      </c>
      <c r="G46" s="11">
        <v>287</v>
      </c>
      <c r="H46" s="11">
        <v>2115</v>
      </c>
      <c r="I46" s="11">
        <v>1902</v>
      </c>
      <c r="J46" s="11">
        <v>0</v>
      </c>
      <c r="K46" s="11">
        <f>F46-I46-J46</f>
        <v>500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124500</v>
      </c>
      <c r="E47" s="11">
        <f>E48+E52</f>
        <v>29000</v>
      </c>
      <c r="F47" s="11">
        <f>G47+H47</f>
        <v>374952</v>
      </c>
      <c r="G47" s="11">
        <f>G48+G52</f>
        <v>301422</v>
      </c>
      <c r="H47" s="11">
        <f>H48+H52</f>
        <v>73530</v>
      </c>
      <c r="I47" s="11">
        <f>I48+I52</f>
        <v>32224</v>
      </c>
      <c r="J47" s="11">
        <f>J48+J52</f>
        <v>0</v>
      </c>
      <c r="K47" s="11">
        <f>F47-I47-J47</f>
        <v>342728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40000</v>
      </c>
      <c r="E48" s="11">
        <f>E49</f>
        <v>10000</v>
      </c>
      <c r="F48" s="11">
        <f>G48+H48</f>
        <v>34476</v>
      </c>
      <c r="G48" s="11">
        <f>G49</f>
        <v>12639</v>
      </c>
      <c r="H48" s="11">
        <f>H49</f>
        <v>21837</v>
      </c>
      <c r="I48" s="11">
        <f>I49</f>
        <v>16909</v>
      </c>
      <c r="J48" s="11">
        <f>J49</f>
        <v>0</v>
      </c>
      <c r="K48" s="11">
        <f>F48-I48-J48</f>
        <v>17567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40000</v>
      </c>
      <c r="E49" s="11">
        <f>+E50</f>
        <v>10000</v>
      </c>
      <c r="F49" s="11">
        <f>G49+H49</f>
        <v>34476</v>
      </c>
      <c r="G49" s="11">
        <f>+G50</f>
        <v>12639</v>
      </c>
      <c r="H49" s="11">
        <f>+H50</f>
        <v>21837</v>
      </c>
      <c r="I49" s="11">
        <f>+I50</f>
        <v>16909</v>
      </c>
      <c r="J49" s="11">
        <f>+J50</f>
        <v>0</v>
      </c>
      <c r="K49" s="11">
        <f>F49-I49-J49</f>
        <v>17567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D51</f>
        <v>40000</v>
      </c>
      <c r="E50" s="11">
        <f>E51</f>
        <v>10000</v>
      </c>
      <c r="F50" s="11">
        <f>G50+H50</f>
        <v>34476</v>
      </c>
      <c r="G50" s="11">
        <f>G51</f>
        <v>12639</v>
      </c>
      <c r="H50" s="11">
        <f>H51</f>
        <v>21837</v>
      </c>
      <c r="I50" s="11">
        <f>I51</f>
        <v>16909</v>
      </c>
      <c r="J50" s="11">
        <f>J51</f>
        <v>0</v>
      </c>
      <c r="K50" s="11">
        <f>F50-I50-J50</f>
        <v>17567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40000</v>
      </c>
      <c r="E51" s="11">
        <v>10000</v>
      </c>
      <c r="F51" s="11">
        <f>G51+H51</f>
        <v>34476</v>
      </c>
      <c r="G51" s="11">
        <v>12639</v>
      </c>
      <c r="H51" s="11">
        <v>21837</v>
      </c>
      <c r="I51" s="11">
        <v>16909</v>
      </c>
      <c r="J51" s="11">
        <v>0</v>
      </c>
      <c r="K51" s="11">
        <f>F51-I51-J51</f>
        <v>17567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D53+D57+D59+D62+D65</f>
        <v>84500</v>
      </c>
      <c r="E52" s="11">
        <f>E53+E57+E59+E62+E65</f>
        <v>19000</v>
      </c>
      <c r="F52" s="11">
        <f>G52+H52</f>
        <v>340476</v>
      </c>
      <c r="G52" s="11">
        <f>G53+G57+G59+G62+G65</f>
        <v>288783</v>
      </c>
      <c r="H52" s="11">
        <f>H53+H57+H59+H62+H65</f>
        <v>51693</v>
      </c>
      <c r="I52" s="11">
        <f>I53+I57+I59+I62+I65</f>
        <v>15315</v>
      </c>
      <c r="J52" s="11">
        <f>J53+J57+J59+J62+J65</f>
        <v>0</v>
      </c>
      <c r="K52" s="11">
        <f>F52-I52-J52</f>
        <v>325161</v>
      </c>
    </row>
    <row r="53" spans="1:11" s="6" customFormat="1" ht="43.5" x14ac:dyDescent="0.25">
      <c r="A53" s="10" t="s">
        <v>145</v>
      </c>
      <c r="B53" s="10" t="s">
        <v>146</v>
      </c>
      <c r="C53" s="10" t="s">
        <v>147</v>
      </c>
      <c r="D53" s="11">
        <f>D54+D55+D56</f>
        <v>25000</v>
      </c>
      <c r="E53" s="11">
        <f>E54+E55+E56</f>
        <v>7000</v>
      </c>
      <c r="F53" s="11">
        <f>G53+H53</f>
        <v>30040</v>
      </c>
      <c r="G53" s="11">
        <f>G54+G55+G56</f>
        <v>3040</v>
      </c>
      <c r="H53" s="11">
        <f>H54+H55+H56</f>
        <v>27000</v>
      </c>
      <c r="I53" s="11">
        <f>I54+I55+I56</f>
        <v>7445</v>
      </c>
      <c r="J53" s="11">
        <f>J54+J55+J56</f>
        <v>0</v>
      </c>
      <c r="K53" s="11">
        <f>F53-I53-J53</f>
        <v>22595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5000</v>
      </c>
      <c r="E54" s="11">
        <v>2000</v>
      </c>
      <c r="F54" s="11">
        <f>G54+H54</f>
        <v>3732</v>
      </c>
      <c r="G54" s="11">
        <v>732</v>
      </c>
      <c r="H54" s="11">
        <v>3000</v>
      </c>
      <c r="I54" s="11">
        <v>2210</v>
      </c>
      <c r="J54" s="11">
        <v>0</v>
      </c>
      <c r="K54" s="11">
        <f>F54-I54-J54</f>
        <v>1522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2308</v>
      </c>
      <c r="G55" s="11">
        <v>2308</v>
      </c>
      <c r="H55" s="11">
        <v>0</v>
      </c>
      <c r="I55" s="11">
        <v>0</v>
      </c>
      <c r="J55" s="11">
        <v>0</v>
      </c>
      <c r="K55" s="11">
        <f>F55-I55-J55</f>
        <v>2308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20000</v>
      </c>
      <c r="E56" s="11">
        <v>5000</v>
      </c>
      <c r="F56" s="11">
        <f>G56+H56</f>
        <v>24000</v>
      </c>
      <c r="G56" s="11">
        <v>0</v>
      </c>
      <c r="H56" s="11">
        <v>24000</v>
      </c>
      <c r="I56" s="11">
        <v>5235</v>
      </c>
      <c r="J56" s="11">
        <v>0</v>
      </c>
      <c r="K56" s="11">
        <f>F56-I56-J56</f>
        <v>18765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3000</v>
      </c>
      <c r="E57" s="11">
        <f>E58</f>
        <v>1000</v>
      </c>
      <c r="F57" s="11">
        <f>G57+H57</f>
        <v>300</v>
      </c>
      <c r="G57" s="11">
        <f>G58</f>
        <v>0</v>
      </c>
      <c r="H57" s="11">
        <f>H58</f>
        <v>300</v>
      </c>
      <c r="I57" s="11">
        <f>I58</f>
        <v>300</v>
      </c>
      <c r="J57" s="11">
        <f>J58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3000</v>
      </c>
      <c r="E58" s="11">
        <v>1000</v>
      </c>
      <c r="F58" s="11">
        <f>G58+H58</f>
        <v>300</v>
      </c>
      <c r="G58" s="11">
        <v>0</v>
      </c>
      <c r="H58" s="11">
        <v>300</v>
      </c>
      <c r="I58" s="11">
        <v>300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32500</v>
      </c>
      <c r="E59" s="11">
        <f>E60</f>
        <v>9000</v>
      </c>
      <c r="F59" s="11">
        <f>G59+H59</f>
        <v>304939</v>
      </c>
      <c r="G59" s="11">
        <f>G60</f>
        <v>284939</v>
      </c>
      <c r="H59" s="11">
        <f>H60</f>
        <v>20000</v>
      </c>
      <c r="I59" s="11">
        <f>I60</f>
        <v>6381</v>
      </c>
      <c r="J59" s="11">
        <f>J60</f>
        <v>0</v>
      </c>
      <c r="K59" s="11">
        <f>F59-I59-J59</f>
        <v>298558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32500</v>
      </c>
      <c r="E60" s="11">
        <f>E61</f>
        <v>9000</v>
      </c>
      <c r="F60" s="11">
        <f>G60+H60</f>
        <v>304939</v>
      </c>
      <c r="G60" s="11">
        <f>G61</f>
        <v>284939</v>
      </c>
      <c r="H60" s="11">
        <f>H61</f>
        <v>20000</v>
      </c>
      <c r="I60" s="11">
        <f>I61</f>
        <v>6381</v>
      </c>
      <c r="J60" s="11">
        <f>J61</f>
        <v>0</v>
      </c>
      <c r="K60" s="11">
        <f>F60-I60-J60</f>
        <v>298558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32500</v>
      </c>
      <c r="E61" s="11">
        <v>9000</v>
      </c>
      <c r="F61" s="11">
        <f>G61+H61</f>
        <v>304939</v>
      </c>
      <c r="G61" s="11">
        <v>284939</v>
      </c>
      <c r="H61" s="11">
        <v>20000</v>
      </c>
      <c r="I61" s="11">
        <v>6381</v>
      </c>
      <c r="J61" s="11">
        <v>0</v>
      </c>
      <c r="K61" s="11">
        <f>F61-I61-J61</f>
        <v>298558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+D63+D64</f>
        <v>4000</v>
      </c>
      <c r="E62" s="11">
        <f>+E63+E64</f>
        <v>2000</v>
      </c>
      <c r="F62" s="11">
        <f>G62+H62</f>
        <v>5197</v>
      </c>
      <c r="G62" s="11">
        <f>+G63+G64</f>
        <v>804</v>
      </c>
      <c r="H62" s="11">
        <f>+H63+H64</f>
        <v>4393</v>
      </c>
      <c r="I62" s="11">
        <f>+I63+I64</f>
        <v>1189</v>
      </c>
      <c r="J62" s="11">
        <f>+J63+J64</f>
        <v>0</v>
      </c>
      <c r="K62" s="11">
        <f>F62-I62-J62</f>
        <v>4008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1000</v>
      </c>
      <c r="E63" s="11">
        <v>1000</v>
      </c>
      <c r="F63" s="11">
        <f>G63+H63</f>
        <v>394</v>
      </c>
      <c r="G63" s="11">
        <v>1</v>
      </c>
      <c r="H63" s="11">
        <v>393</v>
      </c>
      <c r="I63" s="11">
        <v>393</v>
      </c>
      <c r="J63" s="11">
        <v>0</v>
      </c>
      <c r="K63" s="11">
        <f>F63-I63-J63</f>
        <v>1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3000</v>
      </c>
      <c r="E64" s="11">
        <v>1000</v>
      </c>
      <c r="F64" s="11">
        <f>G64+H64</f>
        <v>4803</v>
      </c>
      <c r="G64" s="11">
        <v>803</v>
      </c>
      <c r="H64" s="11">
        <v>4000</v>
      </c>
      <c r="I64" s="11">
        <v>796</v>
      </c>
      <c r="J64" s="11">
        <v>0</v>
      </c>
      <c r="K64" s="11">
        <f>F64-I64-J64</f>
        <v>4007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D66+D67+D68</f>
        <v>20000</v>
      </c>
      <c r="E65" s="11">
        <f>E66+E67+E68</f>
        <v>0</v>
      </c>
      <c r="F65" s="11">
        <f>G65+H65</f>
        <v>0</v>
      </c>
      <c r="G65" s="11">
        <f>G66+G67+G68</f>
        <v>0</v>
      </c>
      <c r="H65" s="11">
        <f>H66+H67+H68</f>
        <v>0</v>
      </c>
      <c r="I65" s="11">
        <f>I66+I67+I68</f>
        <v>0</v>
      </c>
      <c r="J65" s="11">
        <f>J66+J67+J68</f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20000</v>
      </c>
      <c r="E66" s="11">
        <v>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-233900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233900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20000</v>
      </c>
      <c r="E69" s="11">
        <f>E70</f>
        <v>5000</v>
      </c>
      <c r="F69" s="11">
        <f>G69+H69</f>
        <v>1334</v>
      </c>
      <c r="G69" s="11">
        <f>G70</f>
        <v>0</v>
      </c>
      <c r="H69" s="11">
        <f>H70</f>
        <v>1334</v>
      </c>
      <c r="I69" s="11">
        <f>I70</f>
        <v>1334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</f>
        <v>20000</v>
      </c>
      <c r="E70" s="11">
        <f>E71</f>
        <v>5000</v>
      </c>
      <c r="F70" s="11">
        <f>G70+H70</f>
        <v>1334</v>
      </c>
      <c r="G70" s="11">
        <f>G71</f>
        <v>0</v>
      </c>
      <c r="H70" s="11">
        <f>H71</f>
        <v>1334</v>
      </c>
      <c r="I70" s="11">
        <f>I71</f>
        <v>1334</v>
      </c>
      <c r="J70" s="11">
        <f>J71</f>
        <v>0</v>
      </c>
      <c r="K70" s="11">
        <f>F70-I70-J70</f>
        <v>0</v>
      </c>
    </row>
    <row r="71" spans="1:12" s="6" customFormat="1" ht="75" x14ac:dyDescent="0.25">
      <c r="A71" s="10" t="s">
        <v>199</v>
      </c>
      <c r="B71" s="10" t="s">
        <v>200</v>
      </c>
      <c r="C71" s="10" t="s">
        <v>201</v>
      </c>
      <c r="D71" s="11">
        <f>+D72</f>
        <v>20000</v>
      </c>
      <c r="E71" s="11">
        <f>+E72</f>
        <v>5000</v>
      </c>
      <c r="F71" s="11">
        <f>G71+H71</f>
        <v>1334</v>
      </c>
      <c r="G71" s="11">
        <f>+G72</f>
        <v>0</v>
      </c>
      <c r="H71" s="11">
        <f>+H72</f>
        <v>1334</v>
      </c>
      <c r="I71" s="11">
        <f>+I72</f>
        <v>1334</v>
      </c>
      <c r="J71" s="11">
        <f>+J72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20000</v>
      </c>
      <c r="E72" s="11">
        <v>5000</v>
      </c>
      <c r="F72" s="11">
        <f>G72+H72</f>
        <v>1334</v>
      </c>
      <c r="G72" s="11">
        <v>0</v>
      </c>
      <c r="H72" s="11">
        <v>1334</v>
      </c>
      <c r="I72" s="11">
        <v>1334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5">
    <mergeCell ref="K8:K10"/>
    <mergeCell ref="A74:D74"/>
    <mergeCell ref="A75:D75"/>
    <mergeCell ref="E74:H74"/>
    <mergeCell ref="E75:H75"/>
    <mergeCell ref="I74:L74"/>
    <mergeCell ref="I75:L75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2017-05-15T06:16:59Z</dcterms:created>
  <dcterms:modified xsi:type="dcterms:W3CDTF">2017-05-15T06:17:01Z</dcterms:modified>
</cp:coreProperties>
</file>