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D21" i="1"/>
  <c r="D20" i="1" s="1"/>
  <c r="E21" i="1"/>
  <c r="E20" i="1" s="1"/>
  <c r="F21" i="1"/>
  <c r="F20" i="1" s="1"/>
  <c r="G21" i="1"/>
  <c r="G20" i="1" s="1"/>
  <c r="H21" i="1"/>
  <c r="I21" i="1"/>
  <c r="I20" i="1" s="1"/>
  <c r="K21" i="1"/>
  <c r="K20" i="1" s="1"/>
  <c r="J22" i="1"/>
  <c r="J23" i="1"/>
  <c r="D26" i="1"/>
  <c r="D25" i="1" s="1"/>
  <c r="E26" i="1"/>
  <c r="F26" i="1"/>
  <c r="F25" i="1" s="1"/>
  <c r="G26" i="1"/>
  <c r="G25" i="1" s="1"/>
  <c r="G24" i="1" s="1"/>
  <c r="H26" i="1"/>
  <c r="H25" i="1" s="1"/>
  <c r="I26" i="1"/>
  <c r="J26" i="1"/>
  <c r="K26" i="1"/>
  <c r="K25" i="1" s="1"/>
  <c r="J27" i="1"/>
  <c r="J28" i="1"/>
  <c r="D29" i="1"/>
  <c r="E29" i="1"/>
  <c r="F29" i="1"/>
  <c r="G29" i="1"/>
  <c r="H29" i="1"/>
  <c r="I29" i="1"/>
  <c r="K29" i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J33" i="1"/>
  <c r="K33" i="1"/>
  <c r="K32" i="1" s="1"/>
  <c r="J34" i="1"/>
  <c r="I35" i="1"/>
  <c r="D36" i="1"/>
  <c r="E36" i="1"/>
  <c r="E35" i="1" s="1"/>
  <c r="F36" i="1"/>
  <c r="F35" i="1" s="1"/>
  <c r="G36" i="1"/>
  <c r="G35" i="1" s="1"/>
  <c r="H36" i="1"/>
  <c r="I36" i="1"/>
  <c r="J36" i="1"/>
  <c r="K36" i="1"/>
  <c r="K35" i="1" s="1"/>
  <c r="J37" i="1"/>
  <c r="J38" i="1"/>
  <c r="D39" i="1"/>
  <c r="E39" i="1"/>
  <c r="F39" i="1"/>
  <c r="G39" i="1"/>
  <c r="H39" i="1"/>
  <c r="J39" i="1" s="1"/>
  <c r="I39" i="1"/>
  <c r="K39" i="1"/>
  <c r="J40" i="1"/>
  <c r="F41" i="1"/>
  <c r="G41" i="1"/>
  <c r="D42" i="1"/>
  <c r="D41" i="1" s="1"/>
  <c r="E42" i="1"/>
  <c r="E41" i="1" s="1"/>
  <c r="F42" i="1"/>
  <c r="G42" i="1"/>
  <c r="H42" i="1"/>
  <c r="H41" i="1" s="1"/>
  <c r="J41" i="1" s="1"/>
  <c r="I42" i="1"/>
  <c r="I41" i="1" s="1"/>
  <c r="J42" i="1"/>
  <c r="K42" i="1"/>
  <c r="K41" i="1" s="1"/>
  <c r="J43" i="1"/>
  <c r="D44" i="1"/>
  <c r="E44" i="1"/>
  <c r="F44" i="1"/>
  <c r="G44" i="1"/>
  <c r="H44" i="1"/>
  <c r="I44" i="1"/>
  <c r="J44" i="1"/>
  <c r="K44" i="1"/>
  <c r="J45" i="1"/>
  <c r="H47" i="1"/>
  <c r="I47" i="1"/>
  <c r="I46" i="1" s="1"/>
  <c r="D48" i="1"/>
  <c r="D47" i="1" s="1"/>
  <c r="D46" i="1" s="1"/>
  <c r="E48" i="1"/>
  <c r="E47" i="1" s="1"/>
  <c r="E46" i="1" s="1"/>
  <c r="F48" i="1"/>
  <c r="F47" i="1" s="1"/>
  <c r="G48" i="1"/>
  <c r="G47" i="1" s="1"/>
  <c r="G46" i="1" s="1"/>
  <c r="H48" i="1"/>
  <c r="I48" i="1"/>
  <c r="K48" i="1"/>
  <c r="K47" i="1" s="1"/>
  <c r="K46" i="1" s="1"/>
  <c r="J49" i="1"/>
  <c r="J50" i="1"/>
  <c r="J51" i="1"/>
  <c r="F52" i="1"/>
  <c r="D53" i="1"/>
  <c r="D52" i="1" s="1"/>
  <c r="E53" i="1"/>
  <c r="E52" i="1" s="1"/>
  <c r="F53" i="1"/>
  <c r="G53" i="1"/>
  <c r="G52" i="1" s="1"/>
  <c r="H53" i="1"/>
  <c r="H52" i="1" s="1"/>
  <c r="J52" i="1" s="1"/>
  <c r="I53" i="1"/>
  <c r="I52" i="1" s="1"/>
  <c r="K53" i="1"/>
  <c r="K52" i="1" s="1"/>
  <c r="J54" i="1"/>
  <c r="I56" i="1"/>
  <c r="I55" i="1" s="1"/>
  <c r="D57" i="1"/>
  <c r="D56" i="1" s="1"/>
  <c r="E57" i="1"/>
  <c r="E56" i="1" s="1"/>
  <c r="E55" i="1" s="1"/>
  <c r="F57" i="1"/>
  <c r="F56" i="1" s="1"/>
  <c r="G57" i="1"/>
  <c r="G56" i="1" s="1"/>
  <c r="H57" i="1"/>
  <c r="J57" i="1" s="1"/>
  <c r="I57" i="1"/>
  <c r="K57" i="1"/>
  <c r="K56" i="1" s="1"/>
  <c r="J58" i="1"/>
  <c r="K59" i="1"/>
  <c r="D60" i="1"/>
  <c r="D59" i="1" s="1"/>
  <c r="E60" i="1"/>
  <c r="E59" i="1" s="1"/>
  <c r="F60" i="1"/>
  <c r="F59" i="1" s="1"/>
  <c r="G60" i="1"/>
  <c r="G59" i="1" s="1"/>
  <c r="H60" i="1"/>
  <c r="J60" i="1" s="1"/>
  <c r="I60" i="1"/>
  <c r="I59" i="1" s="1"/>
  <c r="K60" i="1"/>
  <c r="J61" i="1"/>
  <c r="D63" i="1"/>
  <c r="E63" i="1"/>
  <c r="F63" i="1"/>
  <c r="G63" i="1"/>
  <c r="H63" i="1"/>
  <c r="I63" i="1"/>
  <c r="J63" i="1"/>
  <c r="K63" i="1"/>
  <c r="J64" i="1"/>
  <c r="D65" i="1"/>
  <c r="E65" i="1"/>
  <c r="F65" i="1"/>
  <c r="G65" i="1"/>
  <c r="H65" i="1"/>
  <c r="I65" i="1"/>
  <c r="J65" i="1"/>
  <c r="K65" i="1"/>
  <c r="J66" i="1"/>
  <c r="J67" i="1"/>
  <c r="K24" i="1" l="1"/>
  <c r="K13" i="1" s="1"/>
  <c r="K62" i="1" s="1"/>
  <c r="D55" i="1"/>
  <c r="I13" i="1"/>
  <c r="I62" i="1" s="1"/>
  <c r="J47" i="1"/>
  <c r="J21" i="1"/>
  <c r="H59" i="1"/>
  <c r="J59" i="1" s="1"/>
  <c r="F55" i="1"/>
  <c r="J29" i="1"/>
  <c r="F24" i="1"/>
  <c r="E13" i="1"/>
  <c r="E62" i="1" s="1"/>
  <c r="G55" i="1"/>
  <c r="G13" i="1" s="1"/>
  <c r="G62" i="1" s="1"/>
  <c r="F46" i="1"/>
  <c r="H46" i="1"/>
  <c r="J46" i="1" s="1"/>
  <c r="H14" i="1"/>
  <c r="J15" i="1"/>
  <c r="K55" i="1"/>
  <c r="H56" i="1"/>
  <c r="J53" i="1"/>
  <c r="J48" i="1"/>
  <c r="H35" i="1"/>
  <c r="J35" i="1" s="1"/>
  <c r="D35" i="1"/>
  <c r="D24" i="1" s="1"/>
  <c r="D13" i="1" s="1"/>
  <c r="D62" i="1" s="1"/>
  <c r="J32" i="1"/>
  <c r="I25" i="1"/>
  <c r="I24" i="1" s="1"/>
  <c r="E25" i="1"/>
  <c r="E24" i="1" s="1"/>
  <c r="F14" i="1"/>
  <c r="H20" i="1"/>
  <c r="J20" i="1" s="1"/>
  <c r="J14" i="1" l="1"/>
  <c r="F13" i="1"/>
  <c r="F62" i="1" s="1"/>
  <c r="J25" i="1"/>
  <c r="J56" i="1"/>
  <c r="H55" i="1"/>
  <c r="J55" i="1" s="1"/>
  <c r="H24" i="1"/>
  <c r="J24" i="1" s="1"/>
  <c r="H13" i="1" l="1"/>
  <c r="H62" i="1" l="1"/>
  <c r="J62" i="1" s="1"/>
  <c r="J13" i="1"/>
</calcChain>
</file>

<file path=xl/sharedStrings.xml><?xml version="1.0" encoding="utf-8"?>
<sst xmlns="http://schemas.openxmlformats.org/spreadsheetml/2006/main" count="212" uniqueCount="191">
  <si>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</si>
  <si>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</si>
  <si>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</si>
  <si>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</si>
  <si>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</si>
  <si>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</si>
  <si>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</si>
  <si>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</si>
  <si>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</si>
  <si>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</si>
  <si>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</si>
  <si>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</si>
  <si>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</si>
  <si>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</si>
  <si>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</si>
  <si>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</si>
  <si>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</si>
  <si>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</si>
  <si>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</si>
  <si>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</si>
  <si>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</si>
  <si>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</si>
  <si>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</si>
  <si>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</si>
  <si>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</si>
  <si>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</si>
  <si>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</si>
  <si>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</si>
  <si>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</si>
  <si>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</si>
  <si>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</si>
  <si>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</si>
  <si>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</si>
  <si>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</si>
  <si>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</si>
  <si>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</si>
  <si>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</si>
  <si>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</si>
  <si>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</si>
  <si>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</si>
  <si>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</si>
  <si>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</si>
  <si>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</si>
  <si>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</si>
  <si>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</si>
  <si>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</si>
  <si>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</si>
  <si>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</si>
  <si>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</si>
  <si>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</si>
  <si>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</si>
  <si>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</si>
  <si>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</si>
  <si>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</si>
  <si>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</si>
  <si>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</si>
  <si>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</si>
  <si>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</si>
  <si>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</si>
  <si>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</si>
  <si>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</si>
  <si>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</si>
  <si>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</si>
  <si>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</si>
  <si>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</si>
  <si>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</si>
  <si>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</si>
  <si>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</si>
  <si>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</si>
  <si>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</si>
  <si>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</si>
  <si>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</si>
  <si>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</si>
  <si>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</si>
  <si>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</si>
  <si>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</si>
  <si>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</si>
  <si>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</si>
  <si>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</si>
  <si>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</si>
  <si>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</si>
  <si>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</si>
  <si>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</si>
  <si>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</si>
  <si>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</si>
  <si>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</si>
  <si>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</si>
  <si>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</si>
  <si>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</si>
  <si>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</si>
  <si>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</si>
  <si>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</si>
  <si>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</si>
  <si>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</si>
  <si>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</si>
  <si>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</si>
  <si>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</si>
  <si>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</si>
  <si>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62</t>
  </si>
  <si>
    <t>Servicii recreative si sportive (cod 67.02.05.01 la 67.02.05.03)</t>
  </si>
  <si>
    <t>67.02.05</t>
  </si>
  <si>
    <t>64</t>
  </si>
  <si>
    <t>Tineret</t>
  </si>
  <si>
    <t>67.02.05.02</t>
  </si>
  <si>
    <t>68</t>
  </si>
  <si>
    <t>Asigurari si asistenta sociala (cod 68.02.04+68.02.05+68.02.06+68.02.10+68.02.11+68.02.12+68.02.15+68.02.50)</t>
  </si>
  <si>
    <t>68.02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</si>
  <si>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</si>
  <si>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</si>
  <si>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</si>
  <si>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</si>
  <si>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</si>
  <si>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</si>
  <si>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</si>
  <si>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</si>
  <si>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</si>
  <si>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</si>
  <si>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</si>
  <si>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</si>
  <si>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</si>
  <si>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</si>
  <si>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</si>
  <si>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</si>
  <si>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</si>
  <si>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</si>
  <si>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</si>
  <si>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</si>
  <si>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</si>
  <si>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</si>
  <si>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</si>
  <si>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</si>
  <si>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</si>
  <si>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</si>
  <si>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</si>
  <si>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</si>
  <si>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</si>
  <si>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</si>
  <si>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</si>
  <si>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</si>
  <si>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</si>
  <si>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94</t>
  </si>
  <si>
    <t>Salubritate si gestiunea deseurilor (cod 74.02.05.01+74.02.05.02)</t>
  </si>
  <si>
    <t>74.02.05</t>
  </si>
  <si>
    <t>96</t>
  </si>
  <si>
    <t>Colectarea, tratarea si distrugerea deseurilor</t>
  </si>
  <si>
    <t>74.02.05.02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</si>
  <si>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</si>
  <si>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</si>
  <si>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</si>
  <si>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</si>
  <si>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</si>
  <si>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</si>
  <si>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</si>
  <si>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</si>
  <si>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</si>
  <si>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</si>
  <si>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</si>
  <si>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</si>
  <si>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</si>
  <si>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</si>
  <si>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</si>
  <si>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</si>
  <si>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</si>
  <si>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</si>
  <si>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</si>
  <si>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</si>
  <si>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</si>
  <si>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</si>
  <si>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</si>
  <si>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</si>
  <si>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</si>
  <si>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</si>
  <si>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</si>
  <si>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</si>
  <si>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</si>
  <si>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</si>
  <si>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</si>
  <si>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</si>
  <si>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</si>
  <si>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</si>
  <si>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</si>
  <si>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</si>
  <si>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</si>
  <si>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139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</si>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</sst>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3.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15.75" thickBot="1" x14ac:dyDescent="0.3">
      <c r="A9" s="5"/>
      <c r="B9" s="5"/>
      <c r="C9" s="5"/>
      <c r="D9" s="5"/>
      <c r="E9" s="5" t="s">
        <v>12</v>
      </c>
      <c r="F9" s="5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18</v>
      </c>
      <c r="K12" s="7">
        <v>8</v>
      </c>
    </row>
    <row r="13" spans="1:11" s="6" customFormat="1" ht="22.5" x14ac:dyDescent="0.25">
      <c r="A13" s="10" t="s">
        <v>20</v>
      </c>
      <c r="B13" s="10" t="s">
        <v>21</v>
      </c>
      <c r="C13" s="10" t="s">
        <v>22</v>
      </c>
      <c r="D13" s="11">
        <f>D14+D20+D24+D46+D55</f>
        <v>3141394</v>
      </c>
      <c r="E13" s="11">
        <f>E14+E20+E24+E46+E55</f>
        <v>3141394</v>
      </c>
      <c r="F13" s="11">
        <f>F14+F20+F24+F46+F55</f>
        <v>1920894</v>
      </c>
      <c r="G13" s="11">
        <f>G14+G20+G24+G46+G55</f>
        <v>1920894</v>
      </c>
      <c r="H13" s="11">
        <f>H14+H20+H24+H46+H55</f>
        <v>1920894</v>
      </c>
      <c r="I13" s="11">
        <f>I14+I20+I24+I46+I55</f>
        <v>1348024</v>
      </c>
      <c r="J13" s="11">
        <f>H13-I13</f>
        <v>572870</v>
      </c>
      <c r="K13" s="11">
        <f>K14+K20+K24+K46+K55</f>
        <v>1342177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D15+D18</f>
        <v>958000</v>
      </c>
      <c r="E14" s="11">
        <f>E15+E18</f>
        <v>958000</v>
      </c>
      <c r="F14" s="11">
        <f>F15+F18</f>
        <v>593100</v>
      </c>
      <c r="G14" s="11">
        <f>G15+G18</f>
        <v>593100</v>
      </c>
      <c r="H14" s="11">
        <f>H15+H18</f>
        <v>593100</v>
      </c>
      <c r="I14" s="11">
        <f>I15+I18</f>
        <v>361835</v>
      </c>
      <c r="J14" s="11">
        <f>H14-I14</f>
        <v>231265</v>
      </c>
      <c r="K14" s="11">
        <f>K15+K18</f>
        <v>358819</v>
      </c>
    </row>
    <row r="15" spans="1:11" s="6" customFormat="1" x14ac:dyDescent="0.25">
      <c r="A15" s="10" t="s">
        <v>26</v>
      </c>
      <c r="B15" s="10" t="s">
        <v>27</v>
      </c>
      <c r="C15" s="10" t="s">
        <v>28</v>
      </c>
      <c r="D15" s="11">
        <f>D16</f>
        <v>900000</v>
      </c>
      <c r="E15" s="11">
        <f>E16</f>
        <v>900000</v>
      </c>
      <c r="F15" s="11">
        <f>F16</f>
        <v>535100</v>
      </c>
      <c r="G15" s="11">
        <f>G16</f>
        <v>535100</v>
      </c>
      <c r="H15" s="11">
        <f>H16</f>
        <v>535100</v>
      </c>
      <c r="I15" s="11">
        <f>I16</f>
        <v>351768</v>
      </c>
      <c r="J15" s="11">
        <f>H15-I15</f>
        <v>183332</v>
      </c>
      <c r="K15" s="11">
        <f>K16</f>
        <v>351390</v>
      </c>
    </row>
    <row r="16" spans="1:11" s="6" customFormat="1" x14ac:dyDescent="0.25">
      <c r="A16" s="10" t="s">
        <v>29</v>
      </c>
      <c r="B16" s="10" t="s">
        <v>30</v>
      </c>
      <c r="C16" s="10" t="s">
        <v>31</v>
      </c>
      <c r="D16" s="11">
        <f>D17</f>
        <v>900000</v>
      </c>
      <c r="E16" s="11">
        <f>E17</f>
        <v>900000</v>
      </c>
      <c r="F16" s="11">
        <f>F17</f>
        <v>535100</v>
      </c>
      <c r="G16" s="11">
        <f>G17</f>
        <v>535100</v>
      </c>
      <c r="H16" s="11">
        <f>H17</f>
        <v>535100</v>
      </c>
      <c r="I16" s="11">
        <f>I17</f>
        <v>351768</v>
      </c>
      <c r="J16" s="11">
        <f>H16-I16</f>
        <v>183332</v>
      </c>
      <c r="K16" s="11">
        <f>K17</f>
        <v>351390</v>
      </c>
    </row>
    <row r="17" spans="1:11" s="6" customFormat="1" x14ac:dyDescent="0.25">
      <c r="A17" s="10" t="s">
        <v>32</v>
      </c>
      <c r="B17" s="10" t="s">
        <v>33</v>
      </c>
      <c r="C17" s="10" t="s">
        <v>34</v>
      </c>
      <c r="D17" s="11">
        <v>900000</v>
      </c>
      <c r="E17" s="11">
        <v>900000</v>
      </c>
      <c r="F17" s="11">
        <v>535100</v>
      </c>
      <c r="G17" s="11">
        <v>535100</v>
      </c>
      <c r="H17" s="11">
        <v>535100</v>
      </c>
      <c r="I17" s="11">
        <v>351768</v>
      </c>
      <c r="J17" s="11">
        <f>H17-I17</f>
        <v>183332</v>
      </c>
      <c r="K17" s="11">
        <v>351390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+D19</f>
        <v>58000</v>
      </c>
      <c r="E18" s="11">
        <f>+E19</f>
        <v>58000</v>
      </c>
      <c r="F18" s="11">
        <f>+F19</f>
        <v>58000</v>
      </c>
      <c r="G18" s="11">
        <f>+G19</f>
        <v>58000</v>
      </c>
      <c r="H18" s="11">
        <f>+H19</f>
        <v>58000</v>
      </c>
      <c r="I18" s="11">
        <f>+I19</f>
        <v>10067</v>
      </c>
      <c r="J18" s="11">
        <f>H18-I18</f>
        <v>47933</v>
      </c>
      <c r="K18" s="11">
        <f>+K19</f>
        <v>7429</v>
      </c>
    </row>
    <row r="19" spans="1:11" s="6" customFormat="1" x14ac:dyDescent="0.25">
      <c r="A19" s="10" t="s">
        <v>38</v>
      </c>
      <c r="B19" s="10" t="s">
        <v>39</v>
      </c>
      <c r="C19" s="10" t="s">
        <v>40</v>
      </c>
      <c r="D19" s="11">
        <v>58000</v>
      </c>
      <c r="E19" s="11">
        <v>58000</v>
      </c>
      <c r="F19" s="11">
        <v>58000</v>
      </c>
      <c r="G19" s="11">
        <v>58000</v>
      </c>
      <c r="H19" s="11">
        <v>58000</v>
      </c>
      <c r="I19" s="11">
        <v>10067</v>
      </c>
      <c r="J19" s="11">
        <f>H19-I19</f>
        <v>47933</v>
      </c>
      <c r="K19" s="11">
        <v>7429</v>
      </c>
    </row>
    <row r="20" spans="1:11" s="6" customFormat="1" ht="22.5" x14ac:dyDescent="0.25">
      <c r="A20" s="10" t="s">
        <v>41</v>
      </c>
      <c r="B20" s="10" t="s">
        <v>42</v>
      </c>
      <c r="C20" s="10" t="s">
        <v>43</v>
      </c>
      <c r="D20" s="11">
        <f>+D21</f>
        <v>20000</v>
      </c>
      <c r="E20" s="11">
        <f>+E21</f>
        <v>20000</v>
      </c>
      <c r="F20" s="11">
        <f>+F21</f>
        <v>10000</v>
      </c>
      <c r="G20" s="11">
        <f>+G21</f>
        <v>10000</v>
      </c>
      <c r="H20" s="11">
        <f>+H21</f>
        <v>10000</v>
      </c>
      <c r="I20" s="11">
        <f>+I21</f>
        <v>1152</v>
      </c>
      <c r="J20" s="11">
        <f>H20-I20</f>
        <v>8848</v>
      </c>
      <c r="K20" s="11">
        <f>+K21</f>
        <v>120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f>+D22+D23</f>
        <v>20000</v>
      </c>
      <c r="E21" s="11">
        <f>+E22+E23</f>
        <v>20000</v>
      </c>
      <c r="F21" s="11">
        <f>+F22+F23</f>
        <v>10000</v>
      </c>
      <c r="G21" s="11">
        <f>+G22+G23</f>
        <v>10000</v>
      </c>
      <c r="H21" s="11">
        <f>+H22+H23</f>
        <v>10000</v>
      </c>
      <c r="I21" s="11">
        <f>+I22+I23</f>
        <v>1152</v>
      </c>
      <c r="J21" s="11">
        <f>H21-I21</f>
        <v>8848</v>
      </c>
      <c r="K21" s="11">
        <f>+K22+K23</f>
        <v>120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v>1100</v>
      </c>
      <c r="E22" s="11">
        <v>1100</v>
      </c>
      <c r="F22" s="11">
        <v>1100</v>
      </c>
      <c r="G22" s="11">
        <v>1100</v>
      </c>
      <c r="H22" s="11">
        <v>1100</v>
      </c>
      <c r="I22" s="11">
        <v>1052</v>
      </c>
      <c r="J22" s="11">
        <f>H22-I22</f>
        <v>48</v>
      </c>
      <c r="K22" s="11">
        <v>120</v>
      </c>
    </row>
    <row r="23" spans="1:11" s="6" customFormat="1" ht="22.5" x14ac:dyDescent="0.25">
      <c r="A23" s="10" t="s">
        <v>50</v>
      </c>
      <c r="B23" s="10" t="s">
        <v>51</v>
      </c>
      <c r="C23" s="10" t="s">
        <v>52</v>
      </c>
      <c r="D23" s="11">
        <v>18900</v>
      </c>
      <c r="E23" s="11">
        <v>18900</v>
      </c>
      <c r="F23" s="11">
        <v>8900</v>
      </c>
      <c r="G23" s="11">
        <v>8900</v>
      </c>
      <c r="H23" s="11">
        <v>8900</v>
      </c>
      <c r="I23" s="11">
        <v>100</v>
      </c>
      <c r="J23" s="11">
        <f>H23-I23</f>
        <v>8800</v>
      </c>
      <c r="K23" s="11">
        <v>0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f>D25+D32+D35+D41</f>
        <v>1590500</v>
      </c>
      <c r="E24" s="11">
        <f>E25+E32+E35+E41</f>
        <v>1590500</v>
      </c>
      <c r="F24" s="11">
        <f>F25+F32+F35+F41</f>
        <v>882900</v>
      </c>
      <c r="G24" s="11">
        <f>G25+G32+G35+G41</f>
        <v>882900</v>
      </c>
      <c r="H24" s="11">
        <f>H25+H32+H35+H41</f>
        <v>882900</v>
      </c>
      <c r="I24" s="11">
        <f>I25+I32+I35+I41</f>
        <v>693805</v>
      </c>
      <c r="J24" s="11">
        <f>H24-I24</f>
        <v>189095</v>
      </c>
      <c r="K24" s="11">
        <f>K25+K32+K35+K41</f>
        <v>693780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D26+D29+D31</f>
        <v>1098000</v>
      </c>
      <c r="E25" s="11">
        <f>E26+E29+E31</f>
        <v>1098000</v>
      </c>
      <c r="F25" s="11">
        <f>F26+F29+F31</f>
        <v>662300</v>
      </c>
      <c r="G25" s="11">
        <f>G26+G29+G31</f>
        <v>662300</v>
      </c>
      <c r="H25" s="11">
        <f>H26+H29+H31</f>
        <v>662300</v>
      </c>
      <c r="I25" s="11">
        <f>I26+I29+I31</f>
        <v>538511</v>
      </c>
      <c r="J25" s="11">
        <f>H25-I25</f>
        <v>123789</v>
      </c>
      <c r="K25" s="11">
        <f>K26+K29+K31</f>
        <v>535323</v>
      </c>
    </row>
    <row r="26" spans="1:11" s="6" customFormat="1" ht="22.5" x14ac:dyDescent="0.25">
      <c r="A26" s="10" t="s">
        <v>59</v>
      </c>
      <c r="B26" s="10" t="s">
        <v>60</v>
      </c>
      <c r="C26" s="10" t="s">
        <v>61</v>
      </c>
      <c r="D26" s="11">
        <f>D27+D28</f>
        <v>350500</v>
      </c>
      <c r="E26" s="11">
        <f>E27+E28</f>
        <v>350500</v>
      </c>
      <c r="F26" s="11">
        <f>F27+F28</f>
        <v>202000</v>
      </c>
      <c r="G26" s="11">
        <f>G27+G28</f>
        <v>202000</v>
      </c>
      <c r="H26" s="11">
        <f>H27+H28</f>
        <v>202000</v>
      </c>
      <c r="I26" s="11">
        <f>I27+I28</f>
        <v>197973</v>
      </c>
      <c r="J26" s="11">
        <f>H26-I26</f>
        <v>4027</v>
      </c>
      <c r="K26" s="11">
        <f>K27+K28</f>
        <v>199853</v>
      </c>
    </row>
    <row r="27" spans="1:11" s="6" customFormat="1" x14ac:dyDescent="0.25">
      <c r="A27" s="10" t="s">
        <v>62</v>
      </c>
      <c r="B27" s="10" t="s">
        <v>63</v>
      </c>
      <c r="C27" s="10" t="s">
        <v>64</v>
      </c>
      <c r="D27" s="11">
        <v>78500</v>
      </c>
      <c r="E27" s="11">
        <v>78500</v>
      </c>
      <c r="F27" s="11">
        <v>46000</v>
      </c>
      <c r="G27" s="11">
        <v>46000</v>
      </c>
      <c r="H27" s="11">
        <v>46000</v>
      </c>
      <c r="I27" s="11">
        <v>45214</v>
      </c>
      <c r="J27" s="11">
        <f>H27-I27</f>
        <v>786</v>
      </c>
      <c r="K27" s="11">
        <v>45919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v>272000</v>
      </c>
      <c r="E28" s="11">
        <v>272000</v>
      </c>
      <c r="F28" s="11">
        <v>156000</v>
      </c>
      <c r="G28" s="11">
        <v>156000</v>
      </c>
      <c r="H28" s="11">
        <v>156000</v>
      </c>
      <c r="I28" s="11">
        <v>152759</v>
      </c>
      <c r="J28" s="11">
        <f>H28-I28</f>
        <v>3241</v>
      </c>
      <c r="K28" s="11">
        <v>153934</v>
      </c>
    </row>
    <row r="29" spans="1:11" s="6" customFormat="1" x14ac:dyDescent="0.25">
      <c r="A29" s="10" t="s">
        <v>68</v>
      </c>
      <c r="B29" s="10" t="s">
        <v>69</v>
      </c>
      <c r="C29" s="10" t="s">
        <v>70</v>
      </c>
      <c r="D29" s="11">
        <f>D30</f>
        <v>739500</v>
      </c>
      <c r="E29" s="11">
        <f>E30</f>
        <v>739500</v>
      </c>
      <c r="F29" s="11">
        <f>F30</f>
        <v>452300</v>
      </c>
      <c r="G29" s="11">
        <f>G30</f>
        <v>452300</v>
      </c>
      <c r="H29" s="11">
        <f>H30</f>
        <v>452300</v>
      </c>
      <c r="I29" s="11">
        <f>I30</f>
        <v>340538</v>
      </c>
      <c r="J29" s="11">
        <f>H29-I29</f>
        <v>111762</v>
      </c>
      <c r="K29" s="11">
        <f>K30</f>
        <v>335470</v>
      </c>
    </row>
    <row r="30" spans="1:11" s="6" customFormat="1" x14ac:dyDescent="0.25">
      <c r="A30" s="10" t="s">
        <v>71</v>
      </c>
      <c r="B30" s="10" t="s">
        <v>72</v>
      </c>
      <c r="C30" s="10" t="s">
        <v>73</v>
      </c>
      <c r="D30" s="11">
        <v>739500</v>
      </c>
      <c r="E30" s="11">
        <v>739500</v>
      </c>
      <c r="F30" s="11">
        <v>452300</v>
      </c>
      <c r="G30" s="11">
        <v>452300</v>
      </c>
      <c r="H30" s="11">
        <v>452300</v>
      </c>
      <c r="I30" s="11">
        <v>340538</v>
      </c>
      <c r="J30" s="11">
        <f>H30-I30</f>
        <v>111762</v>
      </c>
      <c r="K30" s="11">
        <v>335470</v>
      </c>
    </row>
    <row r="31" spans="1:11" s="6" customFormat="1" x14ac:dyDescent="0.25">
      <c r="A31" s="10" t="s">
        <v>74</v>
      </c>
      <c r="B31" s="10" t="s">
        <v>75</v>
      </c>
      <c r="C31" s="10" t="s">
        <v>76</v>
      </c>
      <c r="D31" s="11">
        <v>8000</v>
      </c>
      <c r="E31" s="11">
        <v>8000</v>
      </c>
      <c r="F31" s="11">
        <v>8000</v>
      </c>
      <c r="G31" s="11">
        <v>8000</v>
      </c>
      <c r="H31" s="11">
        <v>8000</v>
      </c>
      <c r="I31" s="11">
        <v>0</v>
      </c>
      <c r="J31" s="11">
        <f>H31-I31</f>
        <v>8000</v>
      </c>
      <c r="K31" s="11">
        <v>0</v>
      </c>
    </row>
    <row r="32" spans="1:11" s="6" customFormat="1" x14ac:dyDescent="0.25">
      <c r="A32" s="10" t="s">
        <v>77</v>
      </c>
      <c r="B32" s="10" t="s">
        <v>78</v>
      </c>
      <c r="C32" s="10" t="s">
        <v>79</v>
      </c>
      <c r="D32" s="11">
        <f>+D33</f>
        <v>40000</v>
      </c>
      <c r="E32" s="11">
        <f>+E33</f>
        <v>40000</v>
      </c>
      <c r="F32" s="11">
        <f>+F33</f>
        <v>40000</v>
      </c>
      <c r="G32" s="11">
        <f>+G33</f>
        <v>40000</v>
      </c>
      <c r="H32" s="11">
        <f>+H33</f>
        <v>40000</v>
      </c>
      <c r="I32" s="11">
        <f>+I33</f>
        <v>0</v>
      </c>
      <c r="J32" s="11">
        <f>H32-I32</f>
        <v>40000</v>
      </c>
      <c r="K32" s="11">
        <f>+K33</f>
        <v>0</v>
      </c>
    </row>
    <row r="33" spans="1:11" s="6" customFormat="1" x14ac:dyDescent="0.25">
      <c r="A33" s="10" t="s">
        <v>80</v>
      </c>
      <c r="B33" s="10" t="s">
        <v>81</v>
      </c>
      <c r="C33" s="10" t="s">
        <v>82</v>
      </c>
      <c r="D33" s="11">
        <f>D34</f>
        <v>40000</v>
      </c>
      <c r="E33" s="11">
        <f>E34</f>
        <v>40000</v>
      </c>
      <c r="F33" s="11">
        <f>F34</f>
        <v>40000</v>
      </c>
      <c r="G33" s="11">
        <f>G34</f>
        <v>40000</v>
      </c>
      <c r="H33" s="11">
        <f>H34</f>
        <v>40000</v>
      </c>
      <c r="I33" s="11">
        <f>I34</f>
        <v>0</v>
      </c>
      <c r="J33" s="11">
        <f>H33-I33</f>
        <v>40000</v>
      </c>
      <c r="K33" s="11">
        <f>K34</f>
        <v>0</v>
      </c>
    </row>
    <row r="34" spans="1:11" s="6" customFormat="1" x14ac:dyDescent="0.25">
      <c r="A34" s="10" t="s">
        <v>83</v>
      </c>
      <c r="B34" s="10" t="s">
        <v>84</v>
      </c>
      <c r="C34" s="10" t="s">
        <v>85</v>
      </c>
      <c r="D34" s="11">
        <v>40000</v>
      </c>
      <c r="E34" s="11">
        <v>40000</v>
      </c>
      <c r="F34" s="11">
        <v>40000</v>
      </c>
      <c r="G34" s="11">
        <v>40000</v>
      </c>
      <c r="H34" s="11">
        <v>40000</v>
      </c>
      <c r="I34" s="11">
        <v>0</v>
      </c>
      <c r="J34" s="11">
        <f>H34-I34</f>
        <v>40000</v>
      </c>
      <c r="K34" s="11">
        <v>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f>D36+D39</f>
        <v>121000</v>
      </c>
      <c r="E35" s="11">
        <f>E36+E39</f>
        <v>121000</v>
      </c>
      <c r="F35" s="11">
        <f>F36+F39</f>
        <v>51100</v>
      </c>
      <c r="G35" s="11">
        <f>G36+G39</f>
        <v>51100</v>
      </c>
      <c r="H35" s="11">
        <f>H36+H39</f>
        <v>51100</v>
      </c>
      <c r="I35" s="11">
        <f>I36+I39</f>
        <v>28567</v>
      </c>
      <c r="J35" s="11">
        <f>H35-I35</f>
        <v>22533</v>
      </c>
      <c r="K35" s="11">
        <f>K36+K39</f>
        <v>28513</v>
      </c>
    </row>
    <row r="36" spans="1:11" s="6" customFormat="1" ht="22.5" x14ac:dyDescent="0.25">
      <c r="A36" s="10" t="s">
        <v>89</v>
      </c>
      <c r="B36" s="10" t="s">
        <v>90</v>
      </c>
      <c r="C36" s="10" t="s">
        <v>91</v>
      </c>
      <c r="D36" s="11">
        <f>D37+D38</f>
        <v>101000</v>
      </c>
      <c r="E36" s="11">
        <f>E37+E38</f>
        <v>101000</v>
      </c>
      <c r="F36" s="11">
        <f>F37+F38</f>
        <v>51100</v>
      </c>
      <c r="G36" s="11">
        <f>G37+G38</f>
        <v>51100</v>
      </c>
      <c r="H36" s="11">
        <f>H37+H38</f>
        <v>51100</v>
      </c>
      <c r="I36" s="11">
        <f>I37+I38</f>
        <v>28567</v>
      </c>
      <c r="J36" s="11">
        <f>H36-I36</f>
        <v>22533</v>
      </c>
      <c r="K36" s="11">
        <f>K37+K38</f>
        <v>28513</v>
      </c>
    </row>
    <row r="37" spans="1:11" s="6" customFormat="1" x14ac:dyDescent="0.25">
      <c r="A37" s="10" t="s">
        <v>92</v>
      </c>
      <c r="B37" s="10" t="s">
        <v>93</v>
      </c>
      <c r="C37" s="10" t="s">
        <v>94</v>
      </c>
      <c r="D37" s="11">
        <v>58000</v>
      </c>
      <c r="E37" s="11">
        <v>58000</v>
      </c>
      <c r="F37" s="11">
        <v>31700</v>
      </c>
      <c r="G37" s="11">
        <v>31700</v>
      </c>
      <c r="H37" s="11">
        <v>31700</v>
      </c>
      <c r="I37" s="11">
        <v>15487</v>
      </c>
      <c r="J37" s="11">
        <f>H37-I37</f>
        <v>16213</v>
      </c>
      <c r="K37" s="11">
        <v>15433</v>
      </c>
    </row>
    <row r="38" spans="1:11" s="6" customFormat="1" x14ac:dyDescent="0.25">
      <c r="A38" s="10" t="s">
        <v>95</v>
      </c>
      <c r="B38" s="10" t="s">
        <v>96</v>
      </c>
      <c r="C38" s="10" t="s">
        <v>97</v>
      </c>
      <c r="D38" s="11">
        <v>43000</v>
      </c>
      <c r="E38" s="11">
        <v>43000</v>
      </c>
      <c r="F38" s="11">
        <v>19400</v>
      </c>
      <c r="G38" s="11">
        <v>19400</v>
      </c>
      <c r="H38" s="11">
        <v>19400</v>
      </c>
      <c r="I38" s="11">
        <v>13080</v>
      </c>
      <c r="J38" s="11">
        <f>H38-I38</f>
        <v>6320</v>
      </c>
      <c r="K38" s="11">
        <v>13080</v>
      </c>
    </row>
    <row r="39" spans="1:11" s="6" customFormat="1" ht="22.5" x14ac:dyDescent="0.25">
      <c r="A39" s="10" t="s">
        <v>98</v>
      </c>
      <c r="B39" s="10" t="s">
        <v>99</v>
      </c>
      <c r="C39" s="10" t="s">
        <v>100</v>
      </c>
      <c r="D39" s="11">
        <f>+D40</f>
        <v>20000</v>
      </c>
      <c r="E39" s="11">
        <f>+E40</f>
        <v>20000</v>
      </c>
      <c r="F39" s="11">
        <f>+F40</f>
        <v>0</v>
      </c>
      <c r="G39" s="11">
        <f>+G40</f>
        <v>0</v>
      </c>
      <c r="H39" s="11">
        <f>+H40</f>
        <v>0</v>
      </c>
      <c r="I39" s="11">
        <f>+I40</f>
        <v>0</v>
      </c>
      <c r="J39" s="11">
        <f>H39-I39</f>
        <v>0</v>
      </c>
      <c r="K39" s="11">
        <f>+K40</f>
        <v>0</v>
      </c>
    </row>
    <row r="40" spans="1:11" s="6" customFormat="1" x14ac:dyDescent="0.25">
      <c r="A40" s="10" t="s">
        <v>101</v>
      </c>
      <c r="B40" s="10" t="s">
        <v>102</v>
      </c>
      <c r="C40" s="10" t="s">
        <v>103</v>
      </c>
      <c r="D40" s="11">
        <v>20000</v>
      </c>
      <c r="E40" s="11">
        <v>20000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ht="33" x14ac:dyDescent="0.25">
      <c r="A41" s="10" t="s">
        <v>104</v>
      </c>
      <c r="B41" s="10" t="s">
        <v>105</v>
      </c>
      <c r="C41" s="10" t="s">
        <v>106</v>
      </c>
      <c r="D41" s="11">
        <f>+D42+D44</f>
        <v>331500</v>
      </c>
      <c r="E41" s="11">
        <f>+E42+E44</f>
        <v>331500</v>
      </c>
      <c r="F41" s="11">
        <f>+F42+F44</f>
        <v>129500</v>
      </c>
      <c r="G41" s="11">
        <f>+G42+G44</f>
        <v>129500</v>
      </c>
      <c r="H41" s="11">
        <f>+H42+H44</f>
        <v>129500</v>
      </c>
      <c r="I41" s="11">
        <f>+I42+I44</f>
        <v>126727</v>
      </c>
      <c r="J41" s="11">
        <f>H41-I41</f>
        <v>2773</v>
      </c>
      <c r="K41" s="11">
        <f>+K42+K44</f>
        <v>129944</v>
      </c>
    </row>
    <row r="42" spans="1:11" s="6" customFormat="1" ht="22.5" x14ac:dyDescent="0.25">
      <c r="A42" s="10" t="s">
        <v>107</v>
      </c>
      <c r="B42" s="10" t="s">
        <v>108</v>
      </c>
      <c r="C42" s="10" t="s">
        <v>109</v>
      </c>
      <c r="D42" s="11">
        <f>D43</f>
        <v>79500</v>
      </c>
      <c r="E42" s="11">
        <f>E43</f>
        <v>79500</v>
      </c>
      <c r="F42" s="11">
        <f>F43</f>
        <v>6500</v>
      </c>
      <c r="G42" s="11">
        <f>G43</f>
        <v>6500</v>
      </c>
      <c r="H42" s="11">
        <f>H43</f>
        <v>6500</v>
      </c>
      <c r="I42" s="11">
        <f>I43</f>
        <v>4362</v>
      </c>
      <c r="J42" s="11">
        <f>H42-I42</f>
        <v>2138</v>
      </c>
      <c r="K42" s="11">
        <f>K43</f>
        <v>4362</v>
      </c>
    </row>
    <row r="43" spans="1:11" s="6" customFormat="1" x14ac:dyDescent="0.25">
      <c r="A43" s="10" t="s">
        <v>110</v>
      </c>
      <c r="B43" s="10" t="s">
        <v>111</v>
      </c>
      <c r="C43" s="10" t="s">
        <v>112</v>
      </c>
      <c r="D43" s="11">
        <v>79500</v>
      </c>
      <c r="E43" s="11">
        <v>79500</v>
      </c>
      <c r="F43" s="11">
        <v>6500</v>
      </c>
      <c r="G43" s="11">
        <v>6500</v>
      </c>
      <c r="H43" s="11">
        <v>6500</v>
      </c>
      <c r="I43" s="11">
        <v>4362</v>
      </c>
      <c r="J43" s="11">
        <f>H43-I43</f>
        <v>2138</v>
      </c>
      <c r="K43" s="11">
        <v>4362</v>
      </c>
    </row>
    <row r="44" spans="1:11" s="6" customFormat="1" ht="22.5" x14ac:dyDescent="0.25">
      <c r="A44" s="10" t="s">
        <v>113</v>
      </c>
      <c r="B44" s="10" t="s">
        <v>114</v>
      </c>
      <c r="C44" s="10" t="s">
        <v>115</v>
      </c>
      <c r="D44" s="11">
        <f>D45</f>
        <v>252000</v>
      </c>
      <c r="E44" s="11">
        <f>E45</f>
        <v>252000</v>
      </c>
      <c r="F44" s="11">
        <f>F45</f>
        <v>123000</v>
      </c>
      <c r="G44" s="11">
        <f>G45</f>
        <v>123000</v>
      </c>
      <c r="H44" s="11">
        <f>H45</f>
        <v>123000</v>
      </c>
      <c r="I44" s="11">
        <f>I45</f>
        <v>122365</v>
      </c>
      <c r="J44" s="11">
        <f>H44-I44</f>
        <v>635</v>
      </c>
      <c r="K44" s="11">
        <f>K45</f>
        <v>125582</v>
      </c>
    </row>
    <row r="45" spans="1:11" s="6" customFormat="1" x14ac:dyDescent="0.25">
      <c r="A45" s="10" t="s">
        <v>116</v>
      </c>
      <c r="B45" s="10" t="s">
        <v>117</v>
      </c>
      <c r="C45" s="10" t="s">
        <v>118</v>
      </c>
      <c r="D45" s="11">
        <v>252000</v>
      </c>
      <c r="E45" s="11">
        <v>252000</v>
      </c>
      <c r="F45" s="11">
        <v>123000</v>
      </c>
      <c r="G45" s="11">
        <v>123000</v>
      </c>
      <c r="H45" s="11">
        <v>123000</v>
      </c>
      <c r="I45" s="11">
        <v>122365</v>
      </c>
      <c r="J45" s="11">
        <f>H45-I45</f>
        <v>635</v>
      </c>
      <c r="K45" s="11">
        <v>125582</v>
      </c>
    </row>
    <row r="46" spans="1:11" s="6" customFormat="1" ht="22.5" x14ac:dyDescent="0.25">
      <c r="A46" s="10" t="s">
        <v>119</v>
      </c>
      <c r="B46" s="10" t="s">
        <v>120</v>
      </c>
      <c r="C46" s="10" t="s">
        <v>121</v>
      </c>
      <c r="D46" s="11">
        <f>D47+D52</f>
        <v>210000</v>
      </c>
      <c r="E46" s="11">
        <f>E47+E52</f>
        <v>210000</v>
      </c>
      <c r="F46" s="11">
        <f>F47+F52</f>
        <v>140000</v>
      </c>
      <c r="G46" s="11">
        <f>G47+G52</f>
        <v>140000</v>
      </c>
      <c r="H46" s="11">
        <f>H47+H52</f>
        <v>140000</v>
      </c>
      <c r="I46" s="11">
        <f>I47+I52</f>
        <v>75968</v>
      </c>
      <c r="J46" s="11">
        <f>H46-I46</f>
        <v>64032</v>
      </c>
      <c r="K46" s="11">
        <f>K47+K52</f>
        <v>67883</v>
      </c>
    </row>
    <row r="47" spans="1:11" s="6" customFormat="1" ht="22.5" x14ac:dyDescent="0.25">
      <c r="A47" s="10" t="s">
        <v>122</v>
      </c>
      <c r="B47" s="10" t="s">
        <v>123</v>
      </c>
      <c r="C47" s="10" t="s">
        <v>124</v>
      </c>
      <c r="D47" s="11">
        <f>+D48+D50+D51</f>
        <v>200000</v>
      </c>
      <c r="E47" s="11">
        <f>+E48+E50+E51</f>
        <v>200000</v>
      </c>
      <c r="F47" s="11">
        <f>+F48+F50+F51</f>
        <v>135000</v>
      </c>
      <c r="G47" s="11">
        <f>+G48+G50+G51</f>
        <v>135000</v>
      </c>
      <c r="H47" s="11">
        <f>+H48+H50+H51</f>
        <v>135000</v>
      </c>
      <c r="I47" s="11">
        <f>+I48+I50+I51</f>
        <v>73468</v>
      </c>
      <c r="J47" s="11">
        <f>H47-I47</f>
        <v>61532</v>
      </c>
      <c r="K47" s="11">
        <f>+K48+K50+K51</f>
        <v>65383</v>
      </c>
    </row>
    <row r="48" spans="1:11" s="6" customFormat="1" ht="22.5" x14ac:dyDescent="0.25">
      <c r="A48" s="10" t="s">
        <v>125</v>
      </c>
      <c r="B48" s="10" t="s">
        <v>126</v>
      </c>
      <c r="C48" s="10" t="s">
        <v>127</v>
      </c>
      <c r="D48" s="11">
        <f>D49</f>
        <v>70000</v>
      </c>
      <c r="E48" s="11">
        <f>E49</f>
        <v>70000</v>
      </c>
      <c r="F48" s="11">
        <f>F49</f>
        <v>70000</v>
      </c>
      <c r="G48" s="11">
        <f>G49</f>
        <v>70000</v>
      </c>
      <c r="H48" s="11">
        <f>H49</f>
        <v>70000</v>
      </c>
      <c r="I48" s="11">
        <f>I49</f>
        <v>12191</v>
      </c>
      <c r="J48" s="11">
        <f>H48-I48</f>
        <v>57809</v>
      </c>
      <c r="K48" s="11">
        <f>K49</f>
        <v>14209</v>
      </c>
    </row>
    <row r="49" spans="1:11" s="6" customFormat="1" x14ac:dyDescent="0.25">
      <c r="A49" s="10" t="s">
        <v>128</v>
      </c>
      <c r="B49" s="10" t="s">
        <v>129</v>
      </c>
      <c r="C49" s="10" t="s">
        <v>130</v>
      </c>
      <c r="D49" s="11">
        <v>70000</v>
      </c>
      <c r="E49" s="11">
        <v>70000</v>
      </c>
      <c r="F49" s="11">
        <v>70000</v>
      </c>
      <c r="G49" s="11">
        <v>70000</v>
      </c>
      <c r="H49" s="11">
        <v>70000</v>
      </c>
      <c r="I49" s="11">
        <v>12191</v>
      </c>
      <c r="J49" s="11">
        <f>H49-I49</f>
        <v>57809</v>
      </c>
      <c r="K49" s="11">
        <v>14209</v>
      </c>
    </row>
    <row r="50" spans="1:11" s="6" customFormat="1" x14ac:dyDescent="0.25">
      <c r="A50" s="10" t="s">
        <v>131</v>
      </c>
      <c r="B50" s="10" t="s">
        <v>132</v>
      </c>
      <c r="C50" s="10" t="s">
        <v>133</v>
      </c>
      <c r="D50" s="11">
        <v>100000</v>
      </c>
      <c r="E50" s="11">
        <v>100000</v>
      </c>
      <c r="F50" s="11">
        <v>55000</v>
      </c>
      <c r="G50" s="11">
        <v>55000</v>
      </c>
      <c r="H50" s="11">
        <v>55000</v>
      </c>
      <c r="I50" s="11">
        <v>53711</v>
      </c>
      <c r="J50" s="11">
        <f>H50-I50</f>
        <v>1289</v>
      </c>
      <c r="K50" s="11">
        <v>51174</v>
      </c>
    </row>
    <row r="51" spans="1:11" s="6" customFormat="1" ht="22.5" x14ac:dyDescent="0.25">
      <c r="A51" s="10" t="s">
        <v>134</v>
      </c>
      <c r="B51" s="10" t="s">
        <v>135</v>
      </c>
      <c r="C51" s="10" t="s">
        <v>136</v>
      </c>
      <c r="D51" s="11">
        <v>30000</v>
      </c>
      <c r="E51" s="11">
        <v>30000</v>
      </c>
      <c r="F51" s="11">
        <v>10000</v>
      </c>
      <c r="G51" s="11">
        <v>10000</v>
      </c>
      <c r="H51" s="11">
        <v>10000</v>
      </c>
      <c r="I51" s="11">
        <v>7566</v>
      </c>
      <c r="J51" s="11">
        <f>H51-I51</f>
        <v>2434</v>
      </c>
      <c r="K51" s="11">
        <v>0</v>
      </c>
    </row>
    <row r="52" spans="1:11" s="6" customFormat="1" ht="22.5" x14ac:dyDescent="0.25">
      <c r="A52" s="10" t="s">
        <v>137</v>
      </c>
      <c r="B52" s="10" t="s">
        <v>138</v>
      </c>
      <c r="C52" s="10" t="s">
        <v>139</v>
      </c>
      <c r="D52" s="11">
        <f>+D53</f>
        <v>10000</v>
      </c>
      <c r="E52" s="11">
        <f>+E53</f>
        <v>10000</v>
      </c>
      <c r="F52" s="11">
        <f>+F53</f>
        <v>5000</v>
      </c>
      <c r="G52" s="11">
        <f>+G53</f>
        <v>5000</v>
      </c>
      <c r="H52" s="11">
        <f>+H53</f>
        <v>5000</v>
      </c>
      <c r="I52" s="11">
        <f>+I53</f>
        <v>2500</v>
      </c>
      <c r="J52" s="11">
        <f>H52-I52</f>
        <v>2500</v>
      </c>
      <c r="K52" s="11">
        <f>+K53</f>
        <v>2500</v>
      </c>
    </row>
    <row r="53" spans="1:11" s="6" customFormat="1" ht="22.5" x14ac:dyDescent="0.25">
      <c r="A53" s="10" t="s">
        <v>140</v>
      </c>
      <c r="B53" s="10" t="s">
        <v>141</v>
      </c>
      <c r="C53" s="10" t="s">
        <v>142</v>
      </c>
      <c r="D53" s="11">
        <f>+D54</f>
        <v>10000</v>
      </c>
      <c r="E53" s="11">
        <f>+E54</f>
        <v>10000</v>
      </c>
      <c r="F53" s="11">
        <f>+F54</f>
        <v>5000</v>
      </c>
      <c r="G53" s="11">
        <f>+G54</f>
        <v>5000</v>
      </c>
      <c r="H53" s="11">
        <f>+H54</f>
        <v>5000</v>
      </c>
      <c r="I53" s="11">
        <f>+I54</f>
        <v>2500</v>
      </c>
      <c r="J53" s="11">
        <f>H53-I53</f>
        <v>2500</v>
      </c>
      <c r="K53" s="11">
        <f>+K54</f>
        <v>2500</v>
      </c>
    </row>
    <row r="54" spans="1:11" s="6" customFormat="1" x14ac:dyDescent="0.25">
      <c r="A54" s="10" t="s">
        <v>143</v>
      </c>
      <c r="B54" s="10" t="s">
        <v>144</v>
      </c>
      <c r="C54" s="10" t="s">
        <v>145</v>
      </c>
      <c r="D54" s="11">
        <v>10000</v>
      </c>
      <c r="E54" s="11">
        <v>10000</v>
      </c>
      <c r="F54" s="11">
        <v>5000</v>
      </c>
      <c r="G54" s="11">
        <v>5000</v>
      </c>
      <c r="H54" s="11">
        <v>5000</v>
      </c>
      <c r="I54" s="11">
        <v>2500</v>
      </c>
      <c r="J54" s="11">
        <f>H54-I54</f>
        <v>2500</v>
      </c>
      <c r="K54" s="11">
        <v>2500</v>
      </c>
    </row>
    <row r="55" spans="1:11" s="6" customFormat="1" ht="22.5" x14ac:dyDescent="0.25">
      <c r="A55" s="10" t="s">
        <v>146</v>
      </c>
      <c r="B55" s="10" t="s">
        <v>147</v>
      </c>
      <c r="C55" s="10" t="s">
        <v>148</v>
      </c>
      <c r="D55" s="11">
        <f>+D56+D59</f>
        <v>362894</v>
      </c>
      <c r="E55" s="11">
        <f>+E56+E59</f>
        <v>362894</v>
      </c>
      <c r="F55" s="11">
        <f>+F56+F59</f>
        <v>294894</v>
      </c>
      <c r="G55" s="11">
        <f>+G56+G59</f>
        <v>294894</v>
      </c>
      <c r="H55" s="11">
        <f>+H56+H59</f>
        <v>294894</v>
      </c>
      <c r="I55" s="11">
        <f>+I56+I59</f>
        <v>215264</v>
      </c>
      <c r="J55" s="11">
        <f>H55-I55</f>
        <v>79630</v>
      </c>
      <c r="K55" s="11">
        <f>+K56+K59</f>
        <v>221575</v>
      </c>
    </row>
    <row r="56" spans="1:11" s="6" customFormat="1" ht="22.5" x14ac:dyDescent="0.25">
      <c r="A56" s="10" t="s">
        <v>149</v>
      </c>
      <c r="B56" s="10" t="s">
        <v>150</v>
      </c>
      <c r="C56" s="10" t="s">
        <v>151</v>
      </c>
      <c r="D56" s="11">
        <f>D57</f>
        <v>30000</v>
      </c>
      <c r="E56" s="11">
        <f>E57</f>
        <v>30000</v>
      </c>
      <c r="F56" s="11">
        <f>F57</f>
        <v>30000</v>
      </c>
      <c r="G56" s="11">
        <f>G57</f>
        <v>30000</v>
      </c>
      <c r="H56" s="11">
        <f>H57</f>
        <v>30000</v>
      </c>
      <c r="I56" s="11">
        <f>I57</f>
        <v>0</v>
      </c>
      <c r="J56" s="11">
        <f>H56-I56</f>
        <v>30000</v>
      </c>
      <c r="K56" s="11">
        <f>K57</f>
        <v>0</v>
      </c>
    </row>
    <row r="57" spans="1:11" s="6" customFormat="1" x14ac:dyDescent="0.25">
      <c r="A57" s="10" t="s">
        <v>152</v>
      </c>
      <c r="B57" s="10" t="s">
        <v>153</v>
      </c>
      <c r="C57" s="10" t="s">
        <v>154</v>
      </c>
      <c r="D57" s="11">
        <f>+D58</f>
        <v>30000</v>
      </c>
      <c r="E57" s="11">
        <f>+E58</f>
        <v>30000</v>
      </c>
      <c r="F57" s="11">
        <f>+F58</f>
        <v>30000</v>
      </c>
      <c r="G57" s="11">
        <f>+G58</f>
        <v>30000</v>
      </c>
      <c r="H57" s="11">
        <f>+H58</f>
        <v>30000</v>
      </c>
      <c r="I57" s="11">
        <f>+I58</f>
        <v>0</v>
      </c>
      <c r="J57" s="11">
        <f>H57-I57</f>
        <v>30000</v>
      </c>
      <c r="K57" s="11">
        <f>+K58</f>
        <v>0</v>
      </c>
    </row>
    <row r="58" spans="1:11" s="6" customFormat="1" x14ac:dyDescent="0.25">
      <c r="A58" s="10" t="s">
        <v>155</v>
      </c>
      <c r="B58" s="10" t="s">
        <v>156</v>
      </c>
      <c r="C58" s="10" t="s">
        <v>157</v>
      </c>
      <c r="D58" s="11">
        <v>30000</v>
      </c>
      <c r="E58" s="11">
        <v>30000</v>
      </c>
      <c r="F58" s="11">
        <v>30000</v>
      </c>
      <c r="G58" s="11">
        <v>30000</v>
      </c>
      <c r="H58" s="11">
        <v>30000</v>
      </c>
      <c r="I58" s="11">
        <v>0</v>
      </c>
      <c r="J58" s="11">
        <f>H58-I58</f>
        <v>30000</v>
      </c>
      <c r="K58" s="11">
        <v>0</v>
      </c>
    </row>
    <row r="59" spans="1:11" s="6" customFormat="1" x14ac:dyDescent="0.25">
      <c r="A59" s="10" t="s">
        <v>158</v>
      </c>
      <c r="B59" s="10" t="s">
        <v>159</v>
      </c>
      <c r="C59" s="10" t="s">
        <v>160</v>
      </c>
      <c r="D59" s="11">
        <f>D60</f>
        <v>332894</v>
      </c>
      <c r="E59" s="11">
        <f>E60</f>
        <v>332894</v>
      </c>
      <c r="F59" s="11">
        <f>F60</f>
        <v>264894</v>
      </c>
      <c r="G59" s="11">
        <f>G60</f>
        <v>264894</v>
      </c>
      <c r="H59" s="11">
        <f>H60</f>
        <v>264894</v>
      </c>
      <c r="I59" s="11">
        <f>I60</f>
        <v>215264</v>
      </c>
      <c r="J59" s="11">
        <f>H59-I59</f>
        <v>49630</v>
      </c>
      <c r="K59" s="11">
        <f>K60</f>
        <v>221575</v>
      </c>
    </row>
    <row r="60" spans="1:11" s="6" customFormat="1" x14ac:dyDescent="0.25">
      <c r="A60" s="10" t="s">
        <v>161</v>
      </c>
      <c r="B60" s="10" t="s">
        <v>162</v>
      </c>
      <c r="C60" s="10" t="s">
        <v>163</v>
      </c>
      <c r="D60" s="11">
        <f>D61</f>
        <v>332894</v>
      </c>
      <c r="E60" s="11">
        <f>E61</f>
        <v>332894</v>
      </c>
      <c r="F60" s="11">
        <f>F61</f>
        <v>264894</v>
      </c>
      <c r="G60" s="11">
        <f>G61</f>
        <v>264894</v>
      </c>
      <c r="H60" s="11">
        <f>H61</f>
        <v>264894</v>
      </c>
      <c r="I60" s="11">
        <f>I61</f>
        <v>215264</v>
      </c>
      <c r="J60" s="11">
        <f>H60-I60</f>
        <v>49630</v>
      </c>
      <c r="K60" s="11">
        <f>K61</f>
        <v>221575</v>
      </c>
    </row>
    <row r="61" spans="1:11" s="6" customFormat="1" x14ac:dyDescent="0.25">
      <c r="A61" s="10" t="s">
        <v>164</v>
      </c>
      <c r="B61" s="10" t="s">
        <v>165</v>
      </c>
      <c r="C61" s="10" t="s">
        <v>166</v>
      </c>
      <c r="D61" s="11">
        <v>332894</v>
      </c>
      <c r="E61" s="11">
        <v>332894</v>
      </c>
      <c r="F61" s="11">
        <v>264894</v>
      </c>
      <c r="G61" s="11">
        <v>264894</v>
      </c>
      <c r="H61" s="11">
        <v>264894</v>
      </c>
      <c r="I61" s="11">
        <v>215264</v>
      </c>
      <c r="J61" s="11">
        <f>H61-I61</f>
        <v>49630</v>
      </c>
      <c r="K61" s="11">
        <v>221575</v>
      </c>
    </row>
    <row r="62" spans="1:11" s="6" customFormat="1" x14ac:dyDescent="0.25">
      <c r="A62" s="10" t="s">
        <v>167</v>
      </c>
      <c r="B62" s="10" t="s">
        <v>168</v>
      </c>
      <c r="C62" s="10" t="s">
        <v>169</v>
      </c>
      <c r="D62" s="11">
        <f>-D13</f>
        <v>-3141394</v>
      </c>
      <c r="E62" s="11">
        <f>-E13</f>
        <v>-3141394</v>
      </c>
      <c r="F62" s="11">
        <f>-F13</f>
        <v>-1920894</v>
      </c>
      <c r="G62" s="11">
        <f>-G13</f>
        <v>-1920894</v>
      </c>
      <c r="H62" s="11">
        <f>-H13</f>
        <v>-1920894</v>
      </c>
      <c r="I62" s="11">
        <f>-I13</f>
        <v>-1348024</v>
      </c>
      <c r="J62" s="11">
        <f>H62-I62</f>
        <v>-572870</v>
      </c>
      <c r="K62" s="11">
        <f>-K13</f>
        <v>-1342177</v>
      </c>
    </row>
    <row r="63" spans="1:11" s="6" customFormat="1" x14ac:dyDescent="0.25">
      <c r="A63" s="10" t="s">
        <v>170</v>
      </c>
      <c r="B63" s="10" t="s">
        <v>171</v>
      </c>
      <c r="C63" s="10" t="s">
        <v>172</v>
      </c>
      <c r="D63" s="11" t="str">
        <f>D64</f>
        <v>=</v>
      </c>
      <c r="E63" s="11" t="str">
        <f>E64</f>
        <v>=</v>
      </c>
      <c r="F63" s="11" t="str">
        <f>F64</f>
        <v>=</v>
      </c>
      <c r="G63" s="11" t="str">
        <f>G64</f>
        <v>=</v>
      </c>
      <c r="H63" s="11" t="str">
        <f>H64</f>
        <v>=</v>
      </c>
      <c r="I63" s="11" t="str">
        <f>I64</f>
        <v>=</v>
      </c>
      <c r="J63" s="11" t="e">
        <f>H63-I63</f>
        <v>#VALUE!</v>
      </c>
      <c r="K63" s="11" t="str">
        <f>K64</f>
        <v>=</v>
      </c>
    </row>
    <row r="64" spans="1:11" s="6" customFormat="1" x14ac:dyDescent="0.25">
      <c r="A64" s="10" t="s">
        <v>173</v>
      </c>
      <c r="B64" s="10" t="s">
        <v>174</v>
      </c>
      <c r="C64" s="10" t="s">
        <v>175</v>
      </c>
      <c r="D64" s="11" t="s">
        <v>176</v>
      </c>
      <c r="E64" s="11" t="s">
        <v>176</v>
      </c>
      <c r="F64" s="11" t="s">
        <v>176</v>
      </c>
      <c r="G64" s="11" t="s">
        <v>176</v>
      </c>
      <c r="H64" s="11" t="s">
        <v>176</v>
      </c>
      <c r="I64" s="11" t="s">
        <v>176</v>
      </c>
      <c r="J64" s="11" t="e">
        <f>H64-I64</f>
        <v>#VALUE!</v>
      </c>
      <c r="K64" s="11" t="s">
        <v>176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 t="e">
        <f>D66+D67</f>
        <v>#VALUE!</v>
      </c>
      <c r="E65" s="11" t="e">
        <f>E66+E67</f>
        <v>#VALUE!</v>
      </c>
      <c r="F65" s="11" t="e">
        <f>F66+F67</f>
        <v>#VALUE!</v>
      </c>
      <c r="G65" s="11" t="e">
        <f>G66+G67</f>
        <v>#VALUE!</v>
      </c>
      <c r="H65" s="11" t="e">
        <f>H66+H67</f>
        <v>#VALUE!</v>
      </c>
      <c r="I65" s="11" t="e">
        <f>I66+I67</f>
        <v>#VALUE!</v>
      </c>
      <c r="J65" s="11" t="e">
        <f>H65-I65</f>
        <v>#VALUE!</v>
      </c>
      <c r="K65" s="11" t="e">
        <f>K66+K67</f>
        <v>#VALUE!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 t="s">
        <v>176</v>
      </c>
      <c r="E66" s="11" t="s">
        <v>176</v>
      </c>
      <c r="F66" s="11" t="s">
        <v>176</v>
      </c>
      <c r="G66" s="11" t="s">
        <v>176</v>
      </c>
      <c r="H66" s="11" t="s">
        <v>176</v>
      </c>
      <c r="I66" s="11" t="s">
        <v>176</v>
      </c>
      <c r="J66" s="11" t="e">
        <f>H66-I66</f>
        <v>#VALUE!</v>
      </c>
      <c r="K66" s="11" t="s">
        <v>176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 t="s">
        <v>176</v>
      </c>
      <c r="E67" s="11" t="s">
        <v>176</v>
      </c>
      <c r="F67" s="11" t="s">
        <v>176</v>
      </c>
      <c r="G67" s="11" t="s">
        <v>176</v>
      </c>
      <c r="H67" s="11" t="s">
        <v>176</v>
      </c>
      <c r="I67" s="11" t="s">
        <v>176</v>
      </c>
      <c r="J67" s="11" t="e">
        <f>H67-I67</f>
        <v>#VALUE!</v>
      </c>
      <c r="K67" s="11" t="s">
        <v>176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186</v>
      </c>
      <c r="B69" s="13"/>
      <c r="C69" s="13"/>
      <c r="D69" s="13"/>
      <c r="E69" s="13" t="s">
        <v>188</v>
      </c>
      <c r="F69" s="13"/>
      <c r="G69" s="13"/>
      <c r="H69" s="13"/>
      <c r="I69" s="13" t="s">
        <v>189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 t="s">
        <v>188</v>
      </c>
      <c r="F70" s="3"/>
      <c r="G70" s="3"/>
      <c r="H70" s="3"/>
      <c r="I70" s="3" t="s">
        <v>190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A70:D70"/>
    <mergeCell ref="E69:H69"/>
    <mergeCell ref="E70:H70"/>
    <mergeCell ref="I69:L69"/>
    <mergeCell ref="I70:L70"/>
    <mergeCell ref="G8:G11"/>
    <mergeCell ref="H8:H11"/>
    <mergeCell ref="I8:I11"/>
    <mergeCell ref="J8:J11"/>
    <mergeCell ref="K8:K11"/>
    <mergeCell ref="A69:D69"/>
    <mergeCell ref="A8:B11"/>
    <mergeCell ref="A12:B12"/>
    <mergeCell ref="C8:C11"/>
    <mergeCell ref="D8:D11"/>
    <mergeCell ref="E8:F8"/>
    <mergeCell ref="E9:E11"/>
    <mergeCell ref="F9:F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2016-10-08T18:13:05Z</dcterms:created>
  <dcterms:modified xsi:type="dcterms:W3CDTF">2016-10-08T18:13:23Z</dcterms:modified>
</cp:coreProperties>
</file>