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K12" i="1"/>
  <c r="K11" i="1" s="1"/>
  <c r="J13" i="1"/>
  <c r="J14" i="1"/>
  <c r="J15" i="1"/>
  <c r="D16" i="1"/>
  <c r="E16" i="1"/>
  <c r="F16" i="1"/>
  <c r="G16" i="1"/>
  <c r="H16" i="1"/>
  <c r="J16" i="1" s="1"/>
  <c r="I16" i="1"/>
  <c r="K16" i="1"/>
  <c r="J17" i="1"/>
  <c r="J18" i="1"/>
  <c r="J19" i="1"/>
  <c r="J20" i="1"/>
  <c r="J21" i="1"/>
  <c r="D23" i="1"/>
  <c r="D22" i="1" s="1"/>
  <c r="E23" i="1"/>
  <c r="E22" i="1" s="1"/>
  <c r="F23" i="1"/>
  <c r="F22" i="1" s="1"/>
  <c r="G23" i="1"/>
  <c r="G22" i="1" s="1"/>
  <c r="H23" i="1"/>
  <c r="H22" i="1" s="1"/>
  <c r="I23" i="1"/>
  <c r="I22" i="1" s="1"/>
  <c r="K23" i="1"/>
  <c r="K22" i="1" s="1"/>
  <c r="J24" i="1"/>
  <c r="J25" i="1"/>
  <c r="J26" i="1"/>
  <c r="J27" i="1"/>
  <c r="J28" i="1"/>
  <c r="J29" i="1"/>
  <c r="J30" i="1"/>
  <c r="J31" i="1"/>
  <c r="J32" i="1"/>
  <c r="J33" i="1"/>
  <c r="J34" i="1"/>
  <c r="D35" i="1"/>
  <c r="E35" i="1"/>
  <c r="F35" i="1"/>
  <c r="G35" i="1"/>
  <c r="H35" i="1"/>
  <c r="J35" i="1" s="1"/>
  <c r="I35" i="1"/>
  <c r="K35" i="1"/>
  <c r="J36" i="1"/>
  <c r="D37" i="1"/>
  <c r="E37" i="1"/>
  <c r="F37" i="1"/>
  <c r="G37" i="1"/>
  <c r="H37" i="1"/>
  <c r="J37" i="1" s="1"/>
  <c r="I37" i="1"/>
  <c r="K37" i="1"/>
  <c r="J38" i="1"/>
  <c r="J39" i="1"/>
  <c r="J40" i="1"/>
  <c r="D41" i="1"/>
  <c r="E41" i="1"/>
  <c r="F41" i="1"/>
  <c r="G41" i="1"/>
  <c r="H41" i="1"/>
  <c r="J41" i="1" s="1"/>
  <c r="I41" i="1"/>
  <c r="K41" i="1"/>
  <c r="J42" i="1"/>
  <c r="J43" i="1"/>
  <c r="D44" i="1"/>
  <c r="E44" i="1"/>
  <c r="F44" i="1"/>
  <c r="G44" i="1"/>
  <c r="H44" i="1"/>
  <c r="I44" i="1"/>
  <c r="J44" i="1"/>
  <c r="K44" i="1"/>
  <c r="J45" i="1"/>
  <c r="D49" i="1"/>
  <c r="D48" i="1" s="1"/>
  <c r="D47" i="1" s="1"/>
  <c r="D46" i="1" s="1"/>
  <c r="E49" i="1"/>
  <c r="E48" i="1" s="1"/>
  <c r="E47" i="1" s="1"/>
  <c r="E46" i="1" s="1"/>
  <c r="F49" i="1"/>
  <c r="F48" i="1" s="1"/>
  <c r="F47" i="1" s="1"/>
  <c r="F46" i="1" s="1"/>
  <c r="G49" i="1"/>
  <c r="G48" i="1" s="1"/>
  <c r="G47" i="1" s="1"/>
  <c r="G46" i="1" s="1"/>
  <c r="H49" i="1"/>
  <c r="J49" i="1" s="1"/>
  <c r="I49" i="1"/>
  <c r="I48" i="1" s="1"/>
  <c r="I47" i="1" s="1"/>
  <c r="I46" i="1" s="1"/>
  <c r="K49" i="1"/>
  <c r="K48" i="1" s="1"/>
  <c r="K47" i="1" s="1"/>
  <c r="K46" i="1" s="1"/>
  <c r="J50" i="1"/>
  <c r="J51" i="1"/>
  <c r="G9" i="1" l="1"/>
  <c r="G8" i="1" s="1"/>
  <c r="G10" i="1"/>
  <c r="K9" i="1"/>
  <c r="K8" i="1" s="1"/>
  <c r="K10" i="1"/>
  <c r="F9" i="1"/>
  <c r="F8" i="1" s="1"/>
  <c r="F10" i="1"/>
  <c r="I9" i="1"/>
  <c r="I8" i="1" s="1"/>
  <c r="I10" i="1"/>
  <c r="E9" i="1"/>
  <c r="E8" i="1" s="1"/>
  <c r="E10" i="1"/>
  <c r="J22" i="1"/>
  <c r="H9" i="1"/>
  <c r="H10" i="1"/>
  <c r="J11" i="1"/>
  <c r="D9" i="1"/>
  <c r="D8" i="1" s="1"/>
  <c r="D10" i="1"/>
  <c r="H48" i="1"/>
  <c r="J23" i="1"/>
  <c r="J12" i="1"/>
  <c r="J9" i="1" l="1"/>
  <c r="J48" i="1"/>
  <c r="H47" i="1"/>
  <c r="J10" i="1"/>
  <c r="J47" i="1" l="1"/>
  <c r="H46" i="1"/>
  <c r="J46" i="1" l="1"/>
  <c r="H8" i="1"/>
  <c r="J8" i="1" s="1"/>
</calcChain>
</file>

<file path=xl/sharedStrings.xml><?xml version="1.0" encoding="utf-8"?>
<sst xmlns="http://schemas.openxmlformats.org/spreadsheetml/2006/main" count="155" uniqueCount="154">
  <si>
    <t>JUDETUL  VASLUI</t>
  </si>
  <si>
    <t>COMUNA OLTENESTI</t>
  </si>
  <si>
    <t>Biroul contabilitate</t>
  </si>
  <si>
    <t xml:space="preserve"> Anexa 7</t>
  </si>
  <si>
    <t>Cont de executie - Detalierea cheltuielilor - Trimestrul: 1, Anul: 2016</t>
  </si>
  <si>
    <t>Capitolul: 65.02.04.01 - Invatamant secundar inferior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</si>
  <si>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</si>
  <si>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</si>
  <si>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</si>
  <si>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</si>
  <si>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</si>
  <si>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</si>
  <si>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</si>
  <si>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</si>
  <si>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</si>
  <si>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</si>
  <si>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</si>
  <si>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</si>
  <si>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</si>
  <si>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</si>
  <si>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</si>
  <si>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</si>
  <si>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</si>
  <si>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</si>
  <si>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</si>
  <si>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</si>
  <si>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</si>
  <si>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</si>
  <si>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</si>
  <si>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</si>
  <si>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</si>
  <si>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</si>
  <si>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</si>
  <si>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</si>
  <si>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</si>
  <si>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</si>
  <si>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</si>
  <si>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</si>
  <si>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</si>
  <si>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</si>
  <si>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</si>
  <si>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</si>
  <si>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</si>
  <si>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</si>
  <si>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</si>
  <si>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</si>
  <si>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</si>
  <si>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</si>
  <si>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</si>
  <si>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</si>
  <si>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</si>
  <si>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</si>
  <si>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</si>
  <si>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</si>
  <si>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</si>
  <si>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</si>
  <si>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</si>
  <si>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</si>
  <si>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</si>
  <si>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</si>
  <si>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</si>
  <si>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</si>
  <si>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</si>
  <si>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</si>
  <si>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</si>
  <si>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</si>
  <si>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</si>
  <si>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</si>
  <si>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</si>
  <si>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</si>
  <si>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</si>
  <si>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</si>
  <si>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</si>
  <si>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</si>
  <si>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46</t>
  </si>
  <si>
    <t>Apa, canal si salubritate</t>
  </si>
  <si>
    <t>20.01.04</t>
  </si>
  <si>
    <t>47</t>
  </si>
  <si>
    <t>Carburanti si lubrifianti</t>
  </si>
  <si>
    <t>20.01.05</t>
  </si>
  <si>
    <t>48</t>
  </si>
  <si>
    <t>Piese de schimb</t>
  </si>
  <si>
    <t>20.01.06</t>
  </si>
  <si>
    <t>49</t>
  </si>
  <si>
    <t>Transport</t>
  </si>
  <si>
    <t>20.01.07</t>
  </si>
  <si>
    <t>50</t>
  </si>
  <si>
    <t xml:space="preserve">Posta, telecomunicatii, radio, tv, internet </t>
  </si>
  <si>
    <t>20.01.08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</si>
  <si>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</si>
  <si>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</si>
  <si>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</si>
  <si>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</si>
  <si>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</si>
  <si>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</si>
  <si>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</si>
  <si>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</si>
  <si>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</si>
  <si>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</si>
  <si>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</si>
  <si>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</si>
  <si>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</si>
  <si>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</si>
  <si>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</si>
  <si>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</si>
  <si>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</si>
  <si>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</si>
  <si>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</si>
  <si>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</si>
  <si>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</si>
  <si>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73</t>
  </si>
  <si>
    <t>Pregatire profesionala</t>
  </si>
  <si>
    <t>20.13</t>
  </si>
  <si>
    <t>74</t>
  </si>
  <si>
    <t>Protectia muncii</t>
  </si>
  <si>
    <t>20.14</t>
  </si>
  <si>
    <t>90</t>
  </si>
  <si>
    <t>Alte cheltuieli  (cod 20.30.01 la 20.30.04+20.30.06+20.30.07+20.30.09+20.30.30)</t>
  </si>
  <si>
    <t>20.30</t>
  </si>
  <si>
    <t>93</t>
  </si>
  <si>
    <t>Prime de asigurare non-viata</t>
  </si>
  <si>
    <t>20.30.03</t>
  </si>
  <si>
    <t>98</t>
  </si>
  <si>
    <t>Alte cheltuieli cu bunuri si servicii</t>
  </si>
  <si>
    <t>20.30.30</t>
  </si>
  <si>
    <t>167</t>
  </si>
  <si>
    <t>TITLUL XI ALTE CHELTUIELI   (cod 59.01+59.02+59.11+59.12+59.15+59.17+59.22+59.25+59.30)</t>
  </si>
  <si>
    <t>59</t>
  </si>
  <si>
    <t>168</t>
  </si>
  <si>
    <t xml:space="preserve">Burse </t>
  </si>
  <si>
    <t>59.01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</si>
  <si>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</si>
  <si>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</si>
  <si>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</si>
  <si>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</si>
  <si>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</si>
  <si>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</si>
  <si>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</si>
  <si>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</si>
  <si>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</si>
  <si>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</si>
  <si>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</si>
  <si>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</si>
  <si>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375</t>
  </si>
  <si>
    <t>Mobilier, aparatura birotica si alte active corporale</t>
  </si>
  <si>
    <t>71.01.03</t>
  </si>
  <si>
    <t>376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</si>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</sst>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1" s="6" customFormat="1" x14ac:dyDescent="0.25">
      <c r="A8" s="9" t="s">
        <v>17</v>
      </c>
      <c r="B8" s="9" t="s">
        <v>18</v>
      </c>
      <c r="C8" s="9" t="s">
        <v>19</v>
      </c>
      <c r="D8" s="10">
        <f>D9+D46</f>
        <v>739500</v>
      </c>
      <c r="E8" s="10">
        <f>E9+E46</f>
        <v>739500</v>
      </c>
      <c r="F8" s="10">
        <f>F9+F46</f>
        <v>263200</v>
      </c>
      <c r="G8" s="10">
        <f>G9+G46</f>
        <v>263200</v>
      </c>
      <c r="H8" s="10">
        <f>H9+H46</f>
        <v>263200</v>
      </c>
      <c r="I8" s="10">
        <f>I9+I46</f>
        <v>165266</v>
      </c>
      <c r="J8" s="10">
        <f>H8-I8</f>
        <v>97934</v>
      </c>
      <c r="K8" s="10">
        <f>K9+K46</f>
        <v>174299</v>
      </c>
    </row>
    <row r="9" spans="1:11" s="6" customFormat="1" x14ac:dyDescent="0.25">
      <c r="A9" s="9" t="s">
        <v>20</v>
      </c>
      <c r="B9" s="9" t="s">
        <v>21</v>
      </c>
      <c r="C9" s="9" t="s">
        <v>22</v>
      </c>
      <c r="D9" s="10">
        <f>D11+D22+D44</f>
        <v>689500</v>
      </c>
      <c r="E9" s="10">
        <f>E11+E22+E44</f>
        <v>689500</v>
      </c>
      <c r="F9" s="10">
        <f>F11+F22+F44</f>
        <v>213200</v>
      </c>
      <c r="G9" s="10">
        <f>G11+G22+G44</f>
        <v>213200</v>
      </c>
      <c r="H9" s="10">
        <f>H11+H22+H44</f>
        <v>213200</v>
      </c>
      <c r="I9" s="10">
        <f>I11+I22+I44</f>
        <v>165266</v>
      </c>
      <c r="J9" s="10">
        <f>H9-I9</f>
        <v>47934</v>
      </c>
      <c r="K9" s="10">
        <f>K11+K22+K44</f>
        <v>173120</v>
      </c>
    </row>
    <row r="10" spans="1:11" s="6" customFormat="1" ht="22.5" x14ac:dyDescent="0.25">
      <c r="A10" s="9" t="s">
        <v>23</v>
      </c>
      <c r="B10" s="9" t="s">
        <v>24</v>
      </c>
      <c r="C10" s="9" t="s">
        <v>25</v>
      </c>
      <c r="D10" s="10">
        <f>D11+D22+D44</f>
        <v>689500</v>
      </c>
      <c r="E10" s="10">
        <f>E11+E22+E44</f>
        <v>689500</v>
      </c>
      <c r="F10" s="10">
        <f>F11+F22+F44</f>
        <v>213200</v>
      </c>
      <c r="G10" s="10">
        <f>G11+G22+G44</f>
        <v>213200</v>
      </c>
      <c r="H10" s="10">
        <f>H11+H22+H44</f>
        <v>213200</v>
      </c>
      <c r="I10" s="10">
        <f>I11+I22+I44</f>
        <v>165266</v>
      </c>
      <c r="J10" s="10">
        <f>H10-I10</f>
        <v>47934</v>
      </c>
      <c r="K10" s="10">
        <f>K11+K22+K44</f>
        <v>173120</v>
      </c>
    </row>
    <row r="11" spans="1:11" s="6" customFormat="1" ht="22.5" x14ac:dyDescent="0.25">
      <c r="A11" s="9" t="s">
        <v>26</v>
      </c>
      <c r="B11" s="9" t="s">
        <v>27</v>
      </c>
      <c r="C11" s="9" t="s">
        <v>28</v>
      </c>
      <c r="D11" s="10">
        <f>D12+D16</f>
        <v>476500</v>
      </c>
      <c r="E11" s="10">
        <f>E12+E16</f>
        <v>476500</v>
      </c>
      <c r="F11" s="10">
        <f>F12+F16</f>
        <v>137900</v>
      </c>
      <c r="G11" s="10">
        <f>G12+G16</f>
        <v>137900</v>
      </c>
      <c r="H11" s="10">
        <f>H12+H16</f>
        <v>137900</v>
      </c>
      <c r="I11" s="10">
        <f>I12+I16</f>
        <v>131606</v>
      </c>
      <c r="J11" s="10">
        <f>H11-I11</f>
        <v>6294</v>
      </c>
      <c r="K11" s="10">
        <f>K12+K16</f>
        <v>132336</v>
      </c>
    </row>
    <row r="12" spans="1:11" s="6" customFormat="1" x14ac:dyDescent="0.25">
      <c r="A12" s="9" t="s">
        <v>29</v>
      </c>
      <c r="B12" s="9" t="s">
        <v>30</v>
      </c>
      <c r="C12" s="9" t="s">
        <v>31</v>
      </c>
      <c r="D12" s="10">
        <f>D13+D14+D15</f>
        <v>389500</v>
      </c>
      <c r="E12" s="10">
        <f>E13+E14+E15</f>
        <v>389500</v>
      </c>
      <c r="F12" s="10">
        <f>F13+F14+F15</f>
        <v>108500</v>
      </c>
      <c r="G12" s="10">
        <f>G13+G14+G15</f>
        <v>108500</v>
      </c>
      <c r="H12" s="10">
        <f>H13+H14+H15</f>
        <v>108500</v>
      </c>
      <c r="I12" s="10">
        <f>I13+I14+I15</f>
        <v>104606</v>
      </c>
      <c r="J12" s="10">
        <f>H12-I12</f>
        <v>3894</v>
      </c>
      <c r="K12" s="10">
        <f>K13+K14+K15</f>
        <v>104256</v>
      </c>
    </row>
    <row r="13" spans="1:11" s="6" customFormat="1" x14ac:dyDescent="0.25">
      <c r="A13" s="9" t="s">
        <v>32</v>
      </c>
      <c r="B13" s="9" t="s">
        <v>33</v>
      </c>
      <c r="C13" s="9" t="s">
        <v>34</v>
      </c>
      <c r="D13" s="10">
        <v>339000</v>
      </c>
      <c r="E13" s="10">
        <v>339000</v>
      </c>
      <c r="F13" s="10">
        <v>89000</v>
      </c>
      <c r="G13" s="10">
        <v>89000</v>
      </c>
      <c r="H13" s="10">
        <v>89000</v>
      </c>
      <c r="I13" s="10">
        <v>87352</v>
      </c>
      <c r="J13" s="10">
        <f>H13-I13</f>
        <v>1648</v>
      </c>
      <c r="K13" s="10">
        <v>84330</v>
      </c>
    </row>
    <row r="14" spans="1:11" s="6" customFormat="1" x14ac:dyDescent="0.25">
      <c r="A14" s="9" t="s">
        <v>35</v>
      </c>
      <c r="B14" s="9" t="s">
        <v>36</v>
      </c>
      <c r="C14" s="9" t="s">
        <v>37</v>
      </c>
      <c r="D14" s="10">
        <v>12000</v>
      </c>
      <c r="E14" s="10">
        <v>12000</v>
      </c>
      <c r="F14" s="10">
        <v>4500</v>
      </c>
      <c r="G14" s="10">
        <v>4500</v>
      </c>
      <c r="H14" s="10">
        <v>4500</v>
      </c>
      <c r="I14" s="10">
        <v>3634</v>
      </c>
      <c r="J14" s="10">
        <f>H14-I14</f>
        <v>866</v>
      </c>
      <c r="K14" s="10">
        <v>4221</v>
      </c>
    </row>
    <row r="15" spans="1:11" s="6" customFormat="1" x14ac:dyDescent="0.25">
      <c r="A15" s="9" t="s">
        <v>38</v>
      </c>
      <c r="B15" s="9" t="s">
        <v>39</v>
      </c>
      <c r="C15" s="9" t="s">
        <v>40</v>
      </c>
      <c r="D15" s="10">
        <v>38500</v>
      </c>
      <c r="E15" s="10">
        <v>38500</v>
      </c>
      <c r="F15" s="10">
        <v>15000</v>
      </c>
      <c r="G15" s="10">
        <v>15000</v>
      </c>
      <c r="H15" s="10">
        <v>15000</v>
      </c>
      <c r="I15" s="10">
        <v>13620</v>
      </c>
      <c r="J15" s="10">
        <f>H15-I15</f>
        <v>1380</v>
      </c>
      <c r="K15" s="10">
        <v>15705</v>
      </c>
    </row>
    <row r="16" spans="1:11" s="6" customFormat="1" x14ac:dyDescent="0.25">
      <c r="A16" s="9" t="s">
        <v>41</v>
      </c>
      <c r="B16" s="9" t="s">
        <v>42</v>
      </c>
      <c r="C16" s="9" t="s">
        <v>43</v>
      </c>
      <c r="D16" s="10">
        <f>D17+D18+D19+D20+D21</f>
        <v>87000</v>
      </c>
      <c r="E16" s="10">
        <f>E17+E18+E19+E20+E21</f>
        <v>87000</v>
      </c>
      <c r="F16" s="10">
        <f>F17+F18+F19+F20+F21</f>
        <v>29400</v>
      </c>
      <c r="G16" s="10">
        <f>G17+G18+G19+G20+G21</f>
        <v>29400</v>
      </c>
      <c r="H16" s="10">
        <f>H17+H18+H19+H20+H21</f>
        <v>29400</v>
      </c>
      <c r="I16" s="10">
        <f>I17+I18+I19+I20+I21</f>
        <v>27000</v>
      </c>
      <c r="J16" s="10">
        <f>H16-I16</f>
        <v>2400</v>
      </c>
      <c r="K16" s="10">
        <f>K17+K18+K19+K20+K21</f>
        <v>28080</v>
      </c>
    </row>
    <row r="17" spans="1:11" s="6" customFormat="1" x14ac:dyDescent="0.25">
      <c r="A17" s="9" t="s">
        <v>44</v>
      </c>
      <c r="B17" s="9" t="s">
        <v>45</v>
      </c>
      <c r="C17" s="9" t="s">
        <v>46</v>
      </c>
      <c r="D17" s="10">
        <v>61300</v>
      </c>
      <c r="E17" s="10">
        <v>61300</v>
      </c>
      <c r="F17" s="10">
        <v>17800</v>
      </c>
      <c r="G17" s="10">
        <v>17800</v>
      </c>
      <c r="H17" s="10">
        <v>17800</v>
      </c>
      <c r="I17" s="10">
        <v>17003</v>
      </c>
      <c r="J17" s="10">
        <f>H17-I17</f>
        <v>797</v>
      </c>
      <c r="K17" s="10">
        <v>17295</v>
      </c>
    </row>
    <row r="18" spans="1:11" s="6" customFormat="1" x14ac:dyDescent="0.25">
      <c r="A18" s="9" t="s">
        <v>47</v>
      </c>
      <c r="B18" s="9" t="s">
        <v>48</v>
      </c>
      <c r="C18" s="9" t="s">
        <v>49</v>
      </c>
      <c r="D18" s="10">
        <v>1800</v>
      </c>
      <c r="E18" s="10">
        <v>1800</v>
      </c>
      <c r="F18" s="10">
        <v>500</v>
      </c>
      <c r="G18" s="10">
        <v>500</v>
      </c>
      <c r="H18" s="10">
        <v>500</v>
      </c>
      <c r="I18" s="10">
        <v>488</v>
      </c>
      <c r="J18" s="10">
        <f>H18-I18</f>
        <v>12</v>
      </c>
      <c r="K18" s="10">
        <v>497</v>
      </c>
    </row>
    <row r="19" spans="1:11" s="6" customFormat="1" x14ac:dyDescent="0.25">
      <c r="A19" s="9" t="s">
        <v>50</v>
      </c>
      <c r="B19" s="9" t="s">
        <v>51</v>
      </c>
      <c r="C19" s="9" t="s">
        <v>52</v>
      </c>
      <c r="D19" s="10">
        <v>17900</v>
      </c>
      <c r="E19" s="10">
        <v>17900</v>
      </c>
      <c r="F19" s="10">
        <v>5800</v>
      </c>
      <c r="G19" s="10">
        <v>5800</v>
      </c>
      <c r="H19" s="10">
        <v>5800</v>
      </c>
      <c r="I19" s="10">
        <v>4565</v>
      </c>
      <c r="J19" s="10">
        <f>H19-I19</f>
        <v>1235</v>
      </c>
      <c r="K19" s="10">
        <v>5586</v>
      </c>
    </row>
    <row r="20" spans="1:11" s="6" customFormat="1" ht="22.5" x14ac:dyDescent="0.25">
      <c r="A20" s="9" t="s">
        <v>53</v>
      </c>
      <c r="B20" s="9" t="s">
        <v>54</v>
      </c>
      <c r="C20" s="9" t="s">
        <v>55</v>
      </c>
      <c r="D20" s="10">
        <v>700</v>
      </c>
      <c r="E20" s="10">
        <v>700</v>
      </c>
      <c r="F20" s="10">
        <v>300</v>
      </c>
      <c r="G20" s="10">
        <v>300</v>
      </c>
      <c r="H20" s="10">
        <v>300</v>
      </c>
      <c r="I20" s="10">
        <v>173</v>
      </c>
      <c r="J20" s="10">
        <f>H20-I20</f>
        <v>127</v>
      </c>
      <c r="K20" s="10">
        <v>175</v>
      </c>
    </row>
    <row r="21" spans="1:11" s="6" customFormat="1" x14ac:dyDescent="0.25">
      <c r="A21" s="9" t="s">
        <v>56</v>
      </c>
      <c r="B21" s="9" t="s">
        <v>57</v>
      </c>
      <c r="C21" s="9" t="s">
        <v>58</v>
      </c>
      <c r="D21" s="10">
        <v>5300</v>
      </c>
      <c r="E21" s="10">
        <v>5300</v>
      </c>
      <c r="F21" s="10">
        <v>5000</v>
      </c>
      <c r="G21" s="10">
        <v>5000</v>
      </c>
      <c r="H21" s="10">
        <v>5000</v>
      </c>
      <c r="I21" s="10">
        <v>4771</v>
      </c>
      <c r="J21" s="10">
        <f>H21-I21</f>
        <v>229</v>
      </c>
      <c r="K21" s="10">
        <v>4527</v>
      </c>
    </row>
    <row r="22" spans="1:11" s="6" customFormat="1" ht="22.5" x14ac:dyDescent="0.25">
      <c r="A22" s="9" t="s">
        <v>59</v>
      </c>
      <c r="B22" s="9" t="s">
        <v>60</v>
      </c>
      <c r="C22" s="9" t="s">
        <v>61</v>
      </c>
      <c r="D22" s="10">
        <f>D23+D34+D35+D37+D39+D40+D41</f>
        <v>208000</v>
      </c>
      <c r="E22" s="10">
        <f>E23+E34+E35+E37+E39+E40+E41</f>
        <v>208000</v>
      </c>
      <c r="F22" s="10">
        <f>F23+F34+F35+F37+F39+F40+F41</f>
        <v>70300</v>
      </c>
      <c r="G22" s="10">
        <f>G23+G34+G35+G37+G39+G40+G41</f>
        <v>70300</v>
      </c>
      <c r="H22" s="10">
        <f>H23+H34+H35+H37+H39+H40+H41</f>
        <v>70300</v>
      </c>
      <c r="I22" s="10">
        <f>I23+I34+I35+I37+I39+I40+I41</f>
        <v>33660</v>
      </c>
      <c r="J22" s="10">
        <f>H22-I22</f>
        <v>36640</v>
      </c>
      <c r="K22" s="10">
        <f>K23+K34+K35+K37+K39+K40+K41</f>
        <v>40784</v>
      </c>
    </row>
    <row r="23" spans="1:11" s="6" customFormat="1" x14ac:dyDescent="0.25">
      <c r="A23" s="9" t="s">
        <v>62</v>
      </c>
      <c r="B23" s="9" t="s">
        <v>63</v>
      </c>
      <c r="C23" s="9" t="s">
        <v>64</v>
      </c>
      <c r="D23" s="10">
        <f>D24+D25+D26+D27+D28+D29+D30+D31+D32+D33</f>
        <v>128100</v>
      </c>
      <c r="E23" s="10">
        <f>E24+E25+E26+E27+E28+E29+E30+E31+E32+E33</f>
        <v>128100</v>
      </c>
      <c r="F23" s="10">
        <f>F24+F25+F26+F27+F28+F29+F30+F31+F32+F33</f>
        <v>46500</v>
      </c>
      <c r="G23" s="10">
        <f>G24+G25+G26+G27+G28+G29+G30+G31+G32+G33</f>
        <v>46500</v>
      </c>
      <c r="H23" s="10">
        <f>H24+H25+H26+H27+H28+H29+H30+H31+H32+H33</f>
        <v>46500</v>
      </c>
      <c r="I23" s="10">
        <f>I24+I25+I26+I27+I28+I29+I30+I31+I32+I33</f>
        <v>17008</v>
      </c>
      <c r="J23" s="10">
        <f>H23-I23</f>
        <v>29492</v>
      </c>
      <c r="K23" s="10">
        <f>K24+K25+K26+K27+K28+K29+K30+K31+K32+K33</f>
        <v>23962</v>
      </c>
    </row>
    <row r="24" spans="1:11" s="6" customFormat="1" x14ac:dyDescent="0.25">
      <c r="A24" s="9" t="s">
        <v>65</v>
      </c>
      <c r="B24" s="9" t="s">
        <v>66</v>
      </c>
      <c r="C24" s="9" t="s">
        <v>67</v>
      </c>
      <c r="D24" s="10">
        <v>2000</v>
      </c>
      <c r="E24" s="10">
        <v>2000</v>
      </c>
      <c r="F24" s="10">
        <v>500</v>
      </c>
      <c r="G24" s="10">
        <v>500</v>
      </c>
      <c r="H24" s="10">
        <v>500</v>
      </c>
      <c r="I24" s="10">
        <v>0</v>
      </c>
      <c r="J24" s="10">
        <f>H24-I24</f>
        <v>500</v>
      </c>
      <c r="K24" s="10">
        <v>1020</v>
      </c>
    </row>
    <row r="25" spans="1:11" s="6" customFormat="1" x14ac:dyDescent="0.25">
      <c r="A25" s="9" t="s">
        <v>68</v>
      </c>
      <c r="B25" s="9" t="s">
        <v>69</v>
      </c>
      <c r="C25" s="9" t="s">
        <v>70</v>
      </c>
      <c r="D25" s="10">
        <v>6000</v>
      </c>
      <c r="E25" s="10">
        <v>6000</v>
      </c>
      <c r="F25" s="10">
        <v>1500</v>
      </c>
      <c r="G25" s="10">
        <v>1500</v>
      </c>
      <c r="H25" s="10">
        <v>1500</v>
      </c>
      <c r="I25" s="10">
        <v>0</v>
      </c>
      <c r="J25" s="10">
        <f>H25-I25</f>
        <v>1500</v>
      </c>
      <c r="K25" s="10">
        <v>608</v>
      </c>
    </row>
    <row r="26" spans="1:11" s="6" customFormat="1" x14ac:dyDescent="0.25">
      <c r="A26" s="9" t="s">
        <v>71</v>
      </c>
      <c r="B26" s="9" t="s">
        <v>72</v>
      </c>
      <c r="C26" s="9" t="s">
        <v>73</v>
      </c>
      <c r="D26" s="10">
        <v>40000</v>
      </c>
      <c r="E26" s="10">
        <v>40000</v>
      </c>
      <c r="F26" s="10">
        <v>16000</v>
      </c>
      <c r="G26" s="10">
        <v>16000</v>
      </c>
      <c r="H26" s="10">
        <v>16000</v>
      </c>
      <c r="I26" s="10">
        <v>3640</v>
      </c>
      <c r="J26" s="10">
        <f>H26-I26</f>
        <v>12360</v>
      </c>
      <c r="K26" s="10">
        <v>3640</v>
      </c>
    </row>
    <row r="27" spans="1:11" s="6" customFormat="1" x14ac:dyDescent="0.25">
      <c r="A27" s="9" t="s">
        <v>74</v>
      </c>
      <c r="B27" s="9" t="s">
        <v>75</v>
      </c>
      <c r="C27" s="9" t="s">
        <v>76</v>
      </c>
      <c r="D27" s="10">
        <v>1000</v>
      </c>
      <c r="E27" s="10">
        <v>1000</v>
      </c>
      <c r="F27" s="10">
        <v>500</v>
      </c>
      <c r="G27" s="10">
        <v>500</v>
      </c>
      <c r="H27" s="10">
        <v>500</v>
      </c>
      <c r="I27" s="10">
        <v>0</v>
      </c>
      <c r="J27" s="10">
        <f>H27-I27</f>
        <v>500</v>
      </c>
      <c r="K27" s="10">
        <v>0</v>
      </c>
    </row>
    <row r="28" spans="1:11" s="6" customFormat="1" x14ac:dyDescent="0.25">
      <c r="A28" s="9" t="s">
        <v>77</v>
      </c>
      <c r="B28" s="9" t="s">
        <v>78</v>
      </c>
      <c r="C28" s="9" t="s">
        <v>79</v>
      </c>
      <c r="D28" s="10">
        <v>10000</v>
      </c>
      <c r="E28" s="10">
        <v>10000</v>
      </c>
      <c r="F28" s="10">
        <v>5000</v>
      </c>
      <c r="G28" s="10">
        <v>5000</v>
      </c>
      <c r="H28" s="10">
        <v>5000</v>
      </c>
      <c r="I28" s="10">
        <v>0</v>
      </c>
      <c r="J28" s="10">
        <f>H28-I28</f>
        <v>5000</v>
      </c>
      <c r="K28" s="10">
        <v>3741</v>
      </c>
    </row>
    <row r="29" spans="1:11" s="6" customFormat="1" x14ac:dyDescent="0.25">
      <c r="A29" s="9" t="s">
        <v>80</v>
      </c>
      <c r="B29" s="9" t="s">
        <v>81</v>
      </c>
      <c r="C29" s="9" t="s">
        <v>82</v>
      </c>
      <c r="D29" s="10">
        <v>3500</v>
      </c>
      <c r="E29" s="10">
        <v>3500</v>
      </c>
      <c r="F29" s="10">
        <v>2000</v>
      </c>
      <c r="G29" s="10">
        <v>2000</v>
      </c>
      <c r="H29" s="10">
        <v>2000</v>
      </c>
      <c r="I29" s="10">
        <v>1993</v>
      </c>
      <c r="J29" s="10">
        <f>H29-I29</f>
        <v>7</v>
      </c>
      <c r="K29" s="10">
        <v>1993</v>
      </c>
    </row>
    <row r="30" spans="1:11" s="6" customFormat="1" x14ac:dyDescent="0.25">
      <c r="A30" s="9" t="s">
        <v>83</v>
      </c>
      <c r="B30" s="9" t="s">
        <v>84</v>
      </c>
      <c r="C30" s="9" t="s">
        <v>85</v>
      </c>
      <c r="D30" s="10">
        <v>35000</v>
      </c>
      <c r="E30" s="10">
        <v>35000</v>
      </c>
      <c r="F30" s="10">
        <v>12000</v>
      </c>
      <c r="G30" s="10">
        <v>12000</v>
      </c>
      <c r="H30" s="10">
        <v>12000</v>
      </c>
      <c r="I30" s="10">
        <v>6293</v>
      </c>
      <c r="J30" s="10">
        <f>H30-I30</f>
        <v>5707</v>
      </c>
      <c r="K30" s="10">
        <v>6293</v>
      </c>
    </row>
    <row r="31" spans="1:11" s="6" customFormat="1" x14ac:dyDescent="0.25">
      <c r="A31" s="9" t="s">
        <v>86</v>
      </c>
      <c r="B31" s="9" t="s">
        <v>87</v>
      </c>
      <c r="C31" s="9" t="s">
        <v>88</v>
      </c>
      <c r="D31" s="10">
        <v>9600</v>
      </c>
      <c r="E31" s="10">
        <v>9600</v>
      </c>
      <c r="F31" s="10">
        <v>2500</v>
      </c>
      <c r="G31" s="10">
        <v>2500</v>
      </c>
      <c r="H31" s="10">
        <v>2500</v>
      </c>
      <c r="I31" s="10">
        <v>2500</v>
      </c>
      <c r="J31" s="10">
        <f>H31-I31</f>
        <v>0</v>
      </c>
      <c r="K31" s="10">
        <v>2500</v>
      </c>
    </row>
    <row r="32" spans="1:11" s="6" customFormat="1" x14ac:dyDescent="0.25">
      <c r="A32" s="9" t="s">
        <v>89</v>
      </c>
      <c r="B32" s="9" t="s">
        <v>90</v>
      </c>
      <c r="C32" s="9" t="s">
        <v>91</v>
      </c>
      <c r="D32" s="10">
        <v>11000</v>
      </c>
      <c r="E32" s="10">
        <v>11000</v>
      </c>
      <c r="F32" s="10">
        <v>4000</v>
      </c>
      <c r="G32" s="10">
        <v>4000</v>
      </c>
      <c r="H32" s="10">
        <v>4000</v>
      </c>
      <c r="I32" s="10">
        <v>2525</v>
      </c>
      <c r="J32" s="10">
        <f>H32-I32</f>
        <v>1475</v>
      </c>
      <c r="K32" s="10">
        <v>2575</v>
      </c>
    </row>
    <row r="33" spans="1:11" s="6" customFormat="1" x14ac:dyDescent="0.25">
      <c r="A33" s="9" t="s">
        <v>92</v>
      </c>
      <c r="B33" s="9" t="s">
        <v>93</v>
      </c>
      <c r="C33" s="9" t="s">
        <v>94</v>
      </c>
      <c r="D33" s="10">
        <v>10000</v>
      </c>
      <c r="E33" s="10">
        <v>10000</v>
      </c>
      <c r="F33" s="10">
        <v>2500</v>
      </c>
      <c r="G33" s="10">
        <v>2500</v>
      </c>
      <c r="H33" s="10">
        <v>2500</v>
      </c>
      <c r="I33" s="10">
        <v>57</v>
      </c>
      <c r="J33" s="10">
        <f>H33-I33</f>
        <v>2443</v>
      </c>
      <c r="K33" s="10">
        <v>1592</v>
      </c>
    </row>
    <row r="34" spans="1:11" s="6" customFormat="1" x14ac:dyDescent="0.25">
      <c r="A34" s="9" t="s">
        <v>95</v>
      </c>
      <c r="B34" s="9" t="s">
        <v>96</v>
      </c>
      <c r="C34" s="9" t="s">
        <v>97</v>
      </c>
      <c r="D34" s="10">
        <v>20000</v>
      </c>
      <c r="E34" s="10">
        <v>20000</v>
      </c>
      <c r="F34" s="10">
        <v>5000</v>
      </c>
      <c r="G34" s="10">
        <v>5000</v>
      </c>
      <c r="H34" s="10">
        <v>5000</v>
      </c>
      <c r="I34" s="10">
        <v>0</v>
      </c>
      <c r="J34" s="10">
        <f>H34-I34</f>
        <v>5000</v>
      </c>
      <c r="K34" s="10">
        <v>0</v>
      </c>
    </row>
    <row r="35" spans="1:11" s="6" customFormat="1" ht="22.5" x14ac:dyDescent="0.25">
      <c r="A35" s="9" t="s">
        <v>98</v>
      </c>
      <c r="B35" s="9" t="s">
        <v>99</v>
      </c>
      <c r="C35" s="9" t="s">
        <v>100</v>
      </c>
      <c r="D35" s="10">
        <f>+D36</f>
        <v>15400</v>
      </c>
      <c r="E35" s="10">
        <f>+E36</f>
        <v>15400</v>
      </c>
      <c r="F35" s="10">
        <f>+F36</f>
        <v>0</v>
      </c>
      <c r="G35" s="10">
        <f>+G36</f>
        <v>0</v>
      </c>
      <c r="H35" s="10">
        <f>+H36</f>
        <v>0</v>
      </c>
      <c r="I35" s="10">
        <f>+I36</f>
        <v>0</v>
      </c>
      <c r="J35" s="10">
        <f>H35-I35</f>
        <v>0</v>
      </c>
      <c r="K35" s="10">
        <f>+K36</f>
        <v>0</v>
      </c>
    </row>
    <row r="36" spans="1:11" s="6" customFormat="1" x14ac:dyDescent="0.25">
      <c r="A36" s="9" t="s">
        <v>101</v>
      </c>
      <c r="B36" s="9" t="s">
        <v>102</v>
      </c>
      <c r="C36" s="9" t="s">
        <v>103</v>
      </c>
      <c r="D36" s="10">
        <v>15400</v>
      </c>
      <c r="E36" s="10">
        <v>15400</v>
      </c>
      <c r="F36" s="10">
        <v>0</v>
      </c>
      <c r="G36" s="10">
        <v>0</v>
      </c>
      <c r="H36" s="10">
        <v>0</v>
      </c>
      <c r="I36" s="10">
        <v>0</v>
      </c>
      <c r="J36" s="10">
        <f>H36-I36</f>
        <v>0</v>
      </c>
      <c r="K36" s="10">
        <v>0</v>
      </c>
    </row>
    <row r="37" spans="1:11" s="6" customFormat="1" ht="22.5" x14ac:dyDescent="0.25">
      <c r="A37" s="9" t="s">
        <v>104</v>
      </c>
      <c r="B37" s="9" t="s">
        <v>105</v>
      </c>
      <c r="C37" s="9" t="s">
        <v>106</v>
      </c>
      <c r="D37" s="10">
        <f>D38</f>
        <v>2800</v>
      </c>
      <c r="E37" s="10">
        <f>E38</f>
        <v>2800</v>
      </c>
      <c r="F37" s="10">
        <f>F38</f>
        <v>800</v>
      </c>
      <c r="G37" s="10">
        <f>G38</f>
        <v>800</v>
      </c>
      <c r="H37" s="10">
        <f>H38</f>
        <v>800</v>
      </c>
      <c r="I37" s="10">
        <f>I38</f>
        <v>212</v>
      </c>
      <c r="J37" s="10">
        <f>H37-I37</f>
        <v>588</v>
      </c>
      <c r="K37" s="10">
        <f>K38</f>
        <v>212</v>
      </c>
    </row>
    <row r="38" spans="1:11" s="6" customFormat="1" x14ac:dyDescent="0.25">
      <c r="A38" s="9" t="s">
        <v>107</v>
      </c>
      <c r="B38" s="9" t="s">
        <v>108</v>
      </c>
      <c r="C38" s="9" t="s">
        <v>109</v>
      </c>
      <c r="D38" s="10">
        <v>2800</v>
      </c>
      <c r="E38" s="10">
        <v>2800</v>
      </c>
      <c r="F38" s="10">
        <v>800</v>
      </c>
      <c r="G38" s="10">
        <v>800</v>
      </c>
      <c r="H38" s="10">
        <v>800</v>
      </c>
      <c r="I38" s="10">
        <v>212</v>
      </c>
      <c r="J38" s="10">
        <f>H38-I38</f>
        <v>588</v>
      </c>
      <c r="K38" s="10">
        <v>212</v>
      </c>
    </row>
    <row r="39" spans="1:11" s="6" customFormat="1" x14ac:dyDescent="0.25">
      <c r="A39" s="9" t="s">
        <v>110</v>
      </c>
      <c r="B39" s="9" t="s">
        <v>111</v>
      </c>
      <c r="C39" s="9" t="s">
        <v>112</v>
      </c>
      <c r="D39" s="10">
        <v>3200</v>
      </c>
      <c r="E39" s="10">
        <v>3200</v>
      </c>
      <c r="F39" s="10">
        <v>1000</v>
      </c>
      <c r="G39" s="10">
        <v>1000</v>
      </c>
      <c r="H39" s="10">
        <v>1000</v>
      </c>
      <c r="I39" s="10">
        <v>0</v>
      </c>
      <c r="J39" s="10">
        <f>H39-I39</f>
        <v>1000</v>
      </c>
      <c r="K39" s="10">
        <v>0</v>
      </c>
    </row>
    <row r="40" spans="1:11" s="6" customFormat="1" x14ac:dyDescent="0.25">
      <c r="A40" s="9" t="s">
        <v>113</v>
      </c>
      <c r="B40" s="9" t="s">
        <v>114</v>
      </c>
      <c r="C40" s="9" t="s">
        <v>115</v>
      </c>
      <c r="D40" s="10">
        <v>500</v>
      </c>
      <c r="E40" s="10">
        <v>500</v>
      </c>
      <c r="F40" s="10">
        <v>0</v>
      </c>
      <c r="G40" s="10">
        <v>0</v>
      </c>
      <c r="H40" s="10">
        <v>0</v>
      </c>
      <c r="I40" s="10">
        <v>0</v>
      </c>
      <c r="J40" s="10">
        <f>H40-I40</f>
        <v>0</v>
      </c>
      <c r="K40" s="10">
        <v>170</v>
      </c>
    </row>
    <row r="41" spans="1:11" s="6" customFormat="1" ht="22.5" x14ac:dyDescent="0.25">
      <c r="A41" s="9" t="s">
        <v>116</v>
      </c>
      <c r="B41" s="9" t="s">
        <v>117</v>
      </c>
      <c r="C41" s="9" t="s">
        <v>118</v>
      </c>
      <c r="D41" s="10">
        <f>+D42+D43</f>
        <v>38000</v>
      </c>
      <c r="E41" s="10">
        <f>+E42+E43</f>
        <v>38000</v>
      </c>
      <c r="F41" s="10">
        <f>+F42+F43</f>
        <v>17000</v>
      </c>
      <c r="G41" s="10">
        <f>+G42+G43</f>
        <v>17000</v>
      </c>
      <c r="H41" s="10">
        <f>+H42+H43</f>
        <v>17000</v>
      </c>
      <c r="I41" s="10">
        <f>+I42+I43</f>
        <v>16440</v>
      </c>
      <c r="J41" s="10">
        <f>H41-I41</f>
        <v>560</v>
      </c>
      <c r="K41" s="10">
        <f>+K42+K43</f>
        <v>16440</v>
      </c>
    </row>
    <row r="42" spans="1:11" s="6" customFormat="1" x14ac:dyDescent="0.25">
      <c r="A42" s="9" t="s">
        <v>119</v>
      </c>
      <c r="B42" s="9" t="s">
        <v>120</v>
      </c>
      <c r="C42" s="9" t="s">
        <v>121</v>
      </c>
      <c r="D42" s="10">
        <v>32000</v>
      </c>
      <c r="E42" s="10">
        <v>32000</v>
      </c>
      <c r="F42" s="10">
        <v>17000</v>
      </c>
      <c r="G42" s="10">
        <v>17000</v>
      </c>
      <c r="H42" s="10">
        <v>17000</v>
      </c>
      <c r="I42" s="10">
        <v>16440</v>
      </c>
      <c r="J42" s="10">
        <f>H42-I42</f>
        <v>560</v>
      </c>
      <c r="K42" s="10">
        <v>16440</v>
      </c>
    </row>
    <row r="43" spans="1:11" s="6" customFormat="1" x14ac:dyDescent="0.25">
      <c r="A43" s="9" t="s">
        <v>122</v>
      </c>
      <c r="B43" s="9" t="s">
        <v>123</v>
      </c>
      <c r="C43" s="9" t="s">
        <v>124</v>
      </c>
      <c r="D43" s="10">
        <v>6000</v>
      </c>
      <c r="E43" s="10">
        <v>6000</v>
      </c>
      <c r="F43" s="10">
        <v>0</v>
      </c>
      <c r="G43" s="10">
        <v>0</v>
      </c>
      <c r="H43" s="10">
        <v>0</v>
      </c>
      <c r="I43" s="10">
        <v>0</v>
      </c>
      <c r="J43" s="10">
        <f>H43-I43</f>
        <v>0</v>
      </c>
      <c r="K43" s="10">
        <v>0</v>
      </c>
    </row>
    <row r="44" spans="1:11" s="6" customFormat="1" ht="33" x14ac:dyDescent="0.25">
      <c r="A44" s="9" t="s">
        <v>125</v>
      </c>
      <c r="B44" s="9" t="s">
        <v>126</v>
      </c>
      <c r="C44" s="9" t="s">
        <v>127</v>
      </c>
      <c r="D44" s="10">
        <f>D45</f>
        <v>5000</v>
      </c>
      <c r="E44" s="10">
        <f>E45</f>
        <v>5000</v>
      </c>
      <c r="F44" s="10">
        <f>F45</f>
        <v>5000</v>
      </c>
      <c r="G44" s="10">
        <f>G45</f>
        <v>5000</v>
      </c>
      <c r="H44" s="10">
        <f>H45</f>
        <v>5000</v>
      </c>
      <c r="I44" s="10">
        <f>I45</f>
        <v>0</v>
      </c>
      <c r="J44" s="10">
        <f>H44-I44</f>
        <v>5000</v>
      </c>
      <c r="K44" s="10">
        <f>K45</f>
        <v>0</v>
      </c>
    </row>
    <row r="45" spans="1:11" s="6" customFormat="1" x14ac:dyDescent="0.25">
      <c r="A45" s="9" t="s">
        <v>128</v>
      </c>
      <c r="B45" s="9" t="s">
        <v>129</v>
      </c>
      <c r="C45" s="9" t="s">
        <v>130</v>
      </c>
      <c r="D45" s="10">
        <v>5000</v>
      </c>
      <c r="E45" s="10">
        <v>5000</v>
      </c>
      <c r="F45" s="10">
        <v>5000</v>
      </c>
      <c r="G45" s="10">
        <v>5000</v>
      </c>
      <c r="H45" s="10">
        <v>5000</v>
      </c>
      <c r="I45" s="10">
        <v>0</v>
      </c>
      <c r="J45" s="10">
        <f>H45-I45</f>
        <v>5000</v>
      </c>
      <c r="K45" s="10">
        <v>0</v>
      </c>
    </row>
    <row r="46" spans="1:11" s="6" customFormat="1" ht="22.5" x14ac:dyDescent="0.25">
      <c r="A46" s="9" t="s">
        <v>131</v>
      </c>
      <c r="B46" s="9" t="s">
        <v>132</v>
      </c>
      <c r="C46" s="9" t="s">
        <v>133</v>
      </c>
      <c r="D46" s="10">
        <f>+D47</f>
        <v>50000</v>
      </c>
      <c r="E46" s="10">
        <f>+E47</f>
        <v>50000</v>
      </c>
      <c r="F46" s="10">
        <f>+F47</f>
        <v>50000</v>
      </c>
      <c r="G46" s="10">
        <f>+G47</f>
        <v>50000</v>
      </c>
      <c r="H46" s="10">
        <f>+H47</f>
        <v>50000</v>
      </c>
      <c r="I46" s="10">
        <f>+I47</f>
        <v>0</v>
      </c>
      <c r="J46" s="10">
        <f>H46-I46</f>
        <v>50000</v>
      </c>
      <c r="K46" s="10">
        <f>+K47</f>
        <v>1179</v>
      </c>
    </row>
    <row r="47" spans="1:11" s="6" customFormat="1" x14ac:dyDescent="0.25">
      <c r="A47" s="9" t="s">
        <v>134</v>
      </c>
      <c r="B47" s="9" t="s">
        <v>135</v>
      </c>
      <c r="C47" s="9" t="s">
        <v>136</v>
      </c>
      <c r="D47" s="10">
        <f>D48</f>
        <v>50000</v>
      </c>
      <c r="E47" s="10">
        <f>E48</f>
        <v>50000</v>
      </c>
      <c r="F47" s="10">
        <f>F48</f>
        <v>50000</v>
      </c>
      <c r="G47" s="10">
        <f>G48</f>
        <v>50000</v>
      </c>
      <c r="H47" s="10">
        <f>H48</f>
        <v>50000</v>
      </c>
      <c r="I47" s="10">
        <f>I48</f>
        <v>0</v>
      </c>
      <c r="J47" s="10">
        <f>H47-I47</f>
        <v>50000</v>
      </c>
      <c r="K47" s="10">
        <f>K48</f>
        <v>1179</v>
      </c>
    </row>
    <row r="48" spans="1:11" s="6" customFormat="1" ht="22.5" x14ac:dyDescent="0.25">
      <c r="A48" s="9" t="s">
        <v>137</v>
      </c>
      <c r="B48" s="9" t="s">
        <v>138</v>
      </c>
      <c r="C48" s="9" t="s">
        <v>139</v>
      </c>
      <c r="D48" s="10">
        <f>D49</f>
        <v>50000</v>
      </c>
      <c r="E48" s="10">
        <f>E49</f>
        <v>50000</v>
      </c>
      <c r="F48" s="10">
        <f>F49</f>
        <v>50000</v>
      </c>
      <c r="G48" s="10">
        <f>G49</f>
        <v>50000</v>
      </c>
      <c r="H48" s="10">
        <f>H49</f>
        <v>50000</v>
      </c>
      <c r="I48" s="10">
        <f>I49</f>
        <v>0</v>
      </c>
      <c r="J48" s="10">
        <f>H48-I48</f>
        <v>50000</v>
      </c>
      <c r="K48" s="10">
        <f>K49</f>
        <v>1179</v>
      </c>
    </row>
    <row r="49" spans="1:12" s="6" customFormat="1" x14ac:dyDescent="0.25">
      <c r="A49" s="9" t="s">
        <v>140</v>
      </c>
      <c r="B49" s="9" t="s">
        <v>141</v>
      </c>
      <c r="C49" s="9" t="s">
        <v>142</v>
      </c>
      <c r="D49" s="10">
        <f>+D50+D51</f>
        <v>50000</v>
      </c>
      <c r="E49" s="10">
        <f>+E50+E51</f>
        <v>50000</v>
      </c>
      <c r="F49" s="10">
        <f>+F50+F51</f>
        <v>50000</v>
      </c>
      <c r="G49" s="10">
        <f>+G50+G51</f>
        <v>50000</v>
      </c>
      <c r="H49" s="10">
        <f>+H50+H51</f>
        <v>50000</v>
      </c>
      <c r="I49" s="10">
        <f>+I50+I51</f>
        <v>0</v>
      </c>
      <c r="J49" s="10">
        <f>H49-I49</f>
        <v>50000</v>
      </c>
      <c r="K49" s="10">
        <f>+K50+K51</f>
        <v>1179</v>
      </c>
    </row>
    <row r="50" spans="1:12" s="6" customFormat="1" x14ac:dyDescent="0.25">
      <c r="A50" s="9" t="s">
        <v>143</v>
      </c>
      <c r="B50" s="9" t="s">
        <v>144</v>
      </c>
      <c r="C50" s="9" t="s">
        <v>145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f>H50-I50</f>
        <v>0</v>
      </c>
      <c r="K50" s="10">
        <v>1179</v>
      </c>
    </row>
    <row r="51" spans="1:12" s="6" customFormat="1" x14ac:dyDescent="0.25">
      <c r="A51" s="9" t="s">
        <v>146</v>
      </c>
      <c r="B51" s="9" t="s">
        <v>147</v>
      </c>
      <c r="C51" s="9" t="s">
        <v>148</v>
      </c>
      <c r="D51" s="10">
        <v>50000</v>
      </c>
      <c r="E51" s="10">
        <v>50000</v>
      </c>
      <c r="F51" s="10">
        <v>50000</v>
      </c>
      <c r="G51" s="10">
        <v>50000</v>
      </c>
      <c r="H51" s="10">
        <v>50000</v>
      </c>
      <c r="I51" s="10">
        <v>0</v>
      </c>
      <c r="J51" s="10">
        <f>H51-I51</f>
        <v>50000</v>
      </c>
      <c r="K51" s="10">
        <v>0</v>
      </c>
    </row>
    <row r="52" spans="1:12" s="6" customFormat="1" x14ac:dyDescent="0.25">
      <c r="A52" s="7"/>
      <c r="B52" s="7"/>
      <c r="C52" s="7"/>
      <c r="D52" s="8"/>
      <c r="E52" s="8"/>
      <c r="F52" s="8"/>
      <c r="G52" s="8"/>
      <c r="H52" s="8"/>
      <c r="I52" s="8"/>
      <c r="J52" s="8"/>
      <c r="K52" s="8"/>
    </row>
    <row r="53" spans="1:12" x14ac:dyDescent="0.25">
      <c r="A53" s="12" t="s">
        <v>149</v>
      </c>
      <c r="B53" s="12"/>
      <c r="C53" s="12"/>
      <c r="D53" s="12"/>
      <c r="E53" s="12" t="s">
        <v>151</v>
      </c>
      <c r="F53" s="12"/>
      <c r="G53" s="12"/>
      <c r="H53" s="12"/>
      <c r="I53" s="12" t="s">
        <v>152</v>
      </c>
      <c r="J53" s="12"/>
      <c r="K53" s="12"/>
      <c r="L53" s="12"/>
    </row>
    <row r="54" spans="1:12" x14ac:dyDescent="0.25">
      <c r="A54" s="3" t="s">
        <v>150</v>
      </c>
      <c r="B54" s="3"/>
      <c r="C54" s="3"/>
      <c r="D54" s="3"/>
      <c r="E54" s="3" t="s">
        <v>151</v>
      </c>
      <c r="F54" s="3"/>
      <c r="G54" s="3"/>
      <c r="H54" s="3"/>
      <c r="I54" s="3" t="s">
        <v>153</v>
      </c>
      <c r="J54" s="3"/>
      <c r="K54" s="3"/>
      <c r="L54" s="3"/>
    </row>
    <row r="105" spans="1:20" x14ac:dyDescent="0.25">
      <c r="A105" s="11"/>
      <c r="B105" s="11"/>
      <c r="C105" s="11"/>
      <c r="D105" s="11"/>
      <c r="I105" s="11"/>
      <c r="J105" s="11"/>
      <c r="K105" s="11"/>
      <c r="L105" s="11"/>
      <c r="Q105" s="11"/>
      <c r="R105" s="11"/>
      <c r="S105" s="11"/>
      <c r="T105" s="11"/>
    </row>
  </sheetData>
  <mergeCells count="12">
    <mergeCell ref="A53:D53"/>
    <mergeCell ref="A54:D54"/>
    <mergeCell ref="E53:H53"/>
    <mergeCell ref="E54:H54"/>
    <mergeCell ref="I53:L53"/>
    <mergeCell ref="I54:L54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2016-10-08T18:21:01Z</dcterms:created>
  <dcterms:modified xsi:type="dcterms:W3CDTF">2016-10-08T18:21:09Z</dcterms:modified>
</cp:coreProperties>
</file>