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2\OLTENESTI\"/>
    </mc:Choice>
  </mc:AlternateContent>
  <bookViews>
    <workbookView xWindow="0" yWindow="0" windowWidth="7860" windowHeight="9435" firstSheet="1" activeTab="2"/>
  </bookViews>
  <sheets>
    <sheet name="Sheet1" sheetId="1" r:id="rId1"/>
    <sheet name="Sheet2" sheetId="2" r:id="rId2"/>
    <sheet name="Sheet3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/>
  <c r="D18" i="3"/>
  <c r="D17" i="3" s="1"/>
  <c r="E18" i="3"/>
  <c r="E17" i="3" s="1"/>
  <c r="G18" i="3"/>
  <c r="F18" i="3" s="1"/>
  <c r="K18" i="3" s="1"/>
  <c r="H18" i="3"/>
  <c r="H17" i="3" s="1"/>
  <c r="I18" i="3"/>
  <c r="I17" i="3" s="1"/>
  <c r="J18" i="3"/>
  <c r="J17" i="3" s="1"/>
  <c r="F19" i="3"/>
  <c r="K19" i="3"/>
  <c r="D22" i="3"/>
  <c r="D21" i="3" s="1"/>
  <c r="D20" i="3" s="1"/>
  <c r="E22" i="3"/>
  <c r="E21" i="3" s="1"/>
  <c r="E20" i="3" s="1"/>
  <c r="G22" i="3"/>
  <c r="G21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/>
  <c r="D24" i="3"/>
  <c r="E24" i="3"/>
  <c r="G24" i="3"/>
  <c r="F24" i="3" s="1"/>
  <c r="K24" i="3" s="1"/>
  <c r="H24" i="3"/>
  <c r="I24" i="3"/>
  <c r="J24" i="3"/>
  <c r="F25" i="3"/>
  <c r="K25" i="3"/>
  <c r="D16" i="2"/>
  <c r="D15" i="2" s="1"/>
  <c r="D14" i="2" s="1"/>
  <c r="E16" i="2"/>
  <c r="G16" i="2"/>
  <c r="G15" i="2" s="1"/>
  <c r="H16" i="2"/>
  <c r="H15" i="2" s="1"/>
  <c r="H14" i="2" s="1"/>
  <c r="I16" i="2"/>
  <c r="J16" i="2"/>
  <c r="J15" i="2" s="1"/>
  <c r="J14" i="2" s="1"/>
  <c r="F17" i="2"/>
  <c r="K17" i="2"/>
  <c r="D18" i="2"/>
  <c r="E18" i="2"/>
  <c r="G18" i="2"/>
  <c r="F18" i="2" s="1"/>
  <c r="K18" i="2" s="1"/>
  <c r="H18" i="2"/>
  <c r="I18" i="2"/>
  <c r="J18" i="2"/>
  <c r="F19" i="2"/>
  <c r="K19" i="2" s="1"/>
  <c r="F20" i="2"/>
  <c r="K20" i="2"/>
  <c r="D22" i="2"/>
  <c r="D21" i="2" s="1"/>
  <c r="H22" i="2"/>
  <c r="H21" i="2" s="1"/>
  <c r="D23" i="2"/>
  <c r="E23" i="2"/>
  <c r="E22" i="2" s="1"/>
  <c r="E21" i="2" s="1"/>
  <c r="G23" i="2"/>
  <c r="F23" i="2" s="1"/>
  <c r="H23" i="2"/>
  <c r="I23" i="2"/>
  <c r="I22" i="2" s="1"/>
  <c r="I21" i="2" s="1"/>
  <c r="J23" i="2"/>
  <c r="J22" i="2" s="1"/>
  <c r="J21" i="2" s="1"/>
  <c r="F24" i="2"/>
  <c r="K24" i="2" s="1"/>
  <c r="F25" i="2"/>
  <c r="K25" i="2"/>
  <c r="D26" i="2"/>
  <c r="E26" i="2"/>
  <c r="G26" i="2"/>
  <c r="F26" i="2" s="1"/>
  <c r="K26" i="2" s="1"/>
  <c r="H26" i="2"/>
  <c r="I26" i="2"/>
  <c r="J26" i="2"/>
  <c r="F27" i="2"/>
  <c r="K27" i="2" s="1"/>
  <c r="F28" i="2"/>
  <c r="K28" i="2"/>
  <c r="F29" i="2"/>
  <c r="K29" i="2" s="1"/>
  <c r="F30" i="2"/>
  <c r="K30" i="2"/>
  <c r="D32" i="2"/>
  <c r="D31" i="2" s="1"/>
  <c r="E32" i="2"/>
  <c r="E31" i="2" s="1"/>
  <c r="G32" i="2"/>
  <c r="F32" i="2" s="1"/>
  <c r="H32" i="2"/>
  <c r="I32" i="2"/>
  <c r="I31" i="2" s="1"/>
  <c r="J32" i="2"/>
  <c r="F33" i="2"/>
  <c r="K33" i="2" s="1"/>
  <c r="F34" i="2"/>
  <c r="K34" i="2"/>
  <c r="F35" i="2"/>
  <c r="K35" i="2" s="1"/>
  <c r="D37" i="2"/>
  <c r="D36" i="2" s="1"/>
  <c r="E37" i="2"/>
  <c r="E36" i="2" s="1"/>
  <c r="F37" i="2"/>
  <c r="K37" i="2" s="1"/>
  <c r="G37" i="2"/>
  <c r="G36" i="2" s="1"/>
  <c r="F36" i="2" s="1"/>
  <c r="K36" i="2" s="1"/>
  <c r="H37" i="2"/>
  <c r="H36" i="2" s="1"/>
  <c r="H31" i="2" s="1"/>
  <c r="I37" i="2"/>
  <c r="I36" i="2" s="1"/>
  <c r="J37" i="2"/>
  <c r="J36" i="2" s="1"/>
  <c r="F38" i="2"/>
  <c r="K38" i="2"/>
  <c r="F39" i="2"/>
  <c r="K39" i="2" s="1"/>
  <c r="F40" i="2"/>
  <c r="K40" i="2"/>
  <c r="H41" i="2"/>
  <c r="D42" i="2"/>
  <c r="D41" i="2" s="1"/>
  <c r="E42" i="2"/>
  <c r="E41" i="2" s="1"/>
  <c r="G42" i="2"/>
  <c r="F42" i="2" s="1"/>
  <c r="K42" i="2" s="1"/>
  <c r="H42" i="2"/>
  <c r="I42" i="2"/>
  <c r="I41" i="2" s="1"/>
  <c r="J42" i="2"/>
  <c r="J41" i="2" s="1"/>
  <c r="F43" i="2"/>
  <c r="K43" i="2" s="1"/>
  <c r="G46" i="2"/>
  <c r="G45" i="2" s="1"/>
  <c r="D47" i="2"/>
  <c r="D46" i="2" s="1"/>
  <c r="D45" i="2" s="1"/>
  <c r="E47" i="2"/>
  <c r="E46" i="2" s="1"/>
  <c r="E45" i="2" s="1"/>
  <c r="F47" i="2"/>
  <c r="K47" i="2" s="1"/>
  <c r="G47" i="2"/>
  <c r="H47" i="2"/>
  <c r="H46" i="2" s="1"/>
  <c r="H45" i="2" s="1"/>
  <c r="I47" i="2"/>
  <c r="I46" i="2" s="1"/>
  <c r="I45" i="2" s="1"/>
  <c r="J47" i="2"/>
  <c r="J46" i="2" s="1"/>
  <c r="J45" i="2" s="1"/>
  <c r="F48" i="2"/>
  <c r="K48" i="2"/>
  <c r="D50" i="2"/>
  <c r="D49" i="2" s="1"/>
  <c r="E50" i="2"/>
  <c r="E49" i="2" s="1"/>
  <c r="G50" i="2"/>
  <c r="F50" i="2" s="1"/>
  <c r="H50" i="2"/>
  <c r="I50" i="2"/>
  <c r="I49" i="2" s="1"/>
  <c r="J50" i="2"/>
  <c r="F51" i="2"/>
  <c r="K51" i="2" s="1"/>
  <c r="F52" i="2"/>
  <c r="K52" i="2"/>
  <c r="F53" i="2"/>
  <c r="K53" i="2" s="1"/>
  <c r="D55" i="2"/>
  <c r="D54" i="2" s="1"/>
  <c r="E55" i="2"/>
  <c r="E54" i="2" s="1"/>
  <c r="F55" i="2"/>
  <c r="K55" i="2" s="1"/>
  <c r="G55" i="2"/>
  <c r="G54" i="2" s="1"/>
  <c r="F54" i="2" s="1"/>
  <c r="K54" i="2" s="1"/>
  <c r="H55" i="2"/>
  <c r="H54" i="2" s="1"/>
  <c r="H49" i="2" s="1"/>
  <c r="I55" i="2"/>
  <c r="I54" i="2" s="1"/>
  <c r="J55" i="2"/>
  <c r="J54" i="2" s="1"/>
  <c r="F56" i="2"/>
  <c r="K56" i="2"/>
  <c r="D57" i="2"/>
  <c r="E57" i="2"/>
  <c r="G57" i="2"/>
  <c r="F57" i="2" s="1"/>
  <c r="K57" i="2" s="1"/>
  <c r="H57" i="2"/>
  <c r="I57" i="2"/>
  <c r="J57" i="2"/>
  <c r="F58" i="2"/>
  <c r="K58" i="2" s="1"/>
  <c r="F59" i="2"/>
  <c r="K59" i="2"/>
  <c r="D60" i="2"/>
  <c r="E60" i="2"/>
  <c r="G60" i="2"/>
  <c r="F60" i="2" s="1"/>
  <c r="H60" i="2"/>
  <c r="I60" i="2"/>
  <c r="J60" i="2"/>
  <c r="F61" i="2"/>
  <c r="K61" i="2" s="1"/>
  <c r="D64" i="2"/>
  <c r="D63" i="2" s="1"/>
  <c r="D62" i="2" s="1"/>
  <c r="E64" i="2"/>
  <c r="E63" i="2" s="1"/>
  <c r="E62" i="2" s="1"/>
  <c r="F64" i="2"/>
  <c r="K64" i="2" s="1"/>
  <c r="G64" i="2"/>
  <c r="G63" i="2" s="1"/>
  <c r="H64" i="2"/>
  <c r="H63" i="2" s="1"/>
  <c r="H62" i="2" s="1"/>
  <c r="I64" i="2"/>
  <c r="I63" i="2" s="1"/>
  <c r="I62" i="2" s="1"/>
  <c r="J64" i="2"/>
  <c r="J63" i="2" s="1"/>
  <c r="J62" i="2" s="1"/>
  <c r="F65" i="2"/>
  <c r="K65" i="2"/>
  <c r="D17" i="1"/>
  <c r="E17" i="1"/>
  <c r="G17" i="1"/>
  <c r="G16" i="1" s="1"/>
  <c r="H17" i="1"/>
  <c r="I17" i="1"/>
  <c r="J17" i="1"/>
  <c r="J16" i="1" s="1"/>
  <c r="J15" i="1" s="1"/>
  <c r="F18" i="1"/>
  <c r="K18" i="1"/>
  <c r="D19" i="1"/>
  <c r="E19" i="1"/>
  <c r="G19" i="1"/>
  <c r="H19" i="1"/>
  <c r="I19" i="1"/>
  <c r="J19" i="1"/>
  <c r="F20" i="1"/>
  <c r="K20" i="1"/>
  <c r="F21" i="1"/>
  <c r="K21" i="1"/>
  <c r="I23" i="1"/>
  <c r="I22" i="1" s="1"/>
  <c r="D24" i="1"/>
  <c r="D23" i="1" s="1"/>
  <c r="D22" i="1" s="1"/>
  <c r="E24" i="1"/>
  <c r="E23" i="1" s="1"/>
  <c r="E22" i="1" s="1"/>
  <c r="G24" i="1"/>
  <c r="H24" i="1"/>
  <c r="H23" i="1" s="1"/>
  <c r="H22" i="1" s="1"/>
  <c r="I24" i="1"/>
  <c r="J24" i="1"/>
  <c r="J23" i="1" s="1"/>
  <c r="J22" i="1" s="1"/>
  <c r="F25" i="1"/>
  <c r="K25" i="1"/>
  <c r="F26" i="1"/>
  <c r="K26" i="1"/>
  <c r="D27" i="1"/>
  <c r="E27" i="1"/>
  <c r="G27" i="1"/>
  <c r="H27" i="1"/>
  <c r="I27" i="1"/>
  <c r="J27" i="1"/>
  <c r="F28" i="1"/>
  <c r="K28" i="1"/>
  <c r="F29" i="1"/>
  <c r="K29" i="1"/>
  <c r="F30" i="1"/>
  <c r="K30" i="1"/>
  <c r="F31" i="1"/>
  <c r="K31" i="1"/>
  <c r="I32" i="1"/>
  <c r="D33" i="1"/>
  <c r="D32" i="1" s="1"/>
  <c r="E33" i="1"/>
  <c r="E32" i="1" s="1"/>
  <c r="G33" i="1"/>
  <c r="H33" i="1"/>
  <c r="H32" i="1" s="1"/>
  <c r="I33" i="1"/>
  <c r="J33" i="1"/>
  <c r="F34" i="1"/>
  <c r="K34" i="1"/>
  <c r="F35" i="1"/>
  <c r="K35" i="1"/>
  <c r="F36" i="1"/>
  <c r="K36" i="1"/>
  <c r="D38" i="1"/>
  <c r="D37" i="1" s="1"/>
  <c r="E38" i="1"/>
  <c r="E37" i="1" s="1"/>
  <c r="G38" i="1"/>
  <c r="G37" i="1" s="1"/>
  <c r="F37" i="1" s="1"/>
  <c r="K37" i="1" s="1"/>
  <c r="H38" i="1"/>
  <c r="H37" i="1" s="1"/>
  <c r="I38" i="1"/>
  <c r="I37" i="1" s="1"/>
  <c r="J38" i="1"/>
  <c r="J37" i="1" s="1"/>
  <c r="F39" i="1"/>
  <c r="K39" i="1"/>
  <c r="F40" i="1"/>
  <c r="K40" i="1"/>
  <c r="F41" i="1"/>
  <c r="K41" i="1"/>
  <c r="D43" i="1"/>
  <c r="D42" i="1" s="1"/>
  <c r="E43" i="1"/>
  <c r="E42" i="1" s="1"/>
  <c r="G43" i="1"/>
  <c r="H43" i="1"/>
  <c r="H42" i="1" s="1"/>
  <c r="I43" i="1"/>
  <c r="I42" i="1" s="1"/>
  <c r="J43" i="1"/>
  <c r="J42" i="1" s="1"/>
  <c r="F44" i="1"/>
  <c r="K44" i="1"/>
  <c r="G47" i="1"/>
  <c r="G46" i="1" s="1"/>
  <c r="D48" i="1"/>
  <c r="D47" i="1" s="1"/>
  <c r="D46" i="1" s="1"/>
  <c r="E48" i="1"/>
  <c r="E47" i="1" s="1"/>
  <c r="E46" i="1" s="1"/>
  <c r="G48" i="1"/>
  <c r="F48" i="1" s="1"/>
  <c r="K48" i="1" s="1"/>
  <c r="H48" i="1"/>
  <c r="H47" i="1" s="1"/>
  <c r="H46" i="1" s="1"/>
  <c r="I48" i="1"/>
  <c r="I47" i="1" s="1"/>
  <c r="I46" i="1" s="1"/>
  <c r="J48" i="1"/>
  <c r="J47" i="1" s="1"/>
  <c r="J46" i="1" s="1"/>
  <c r="F49" i="1"/>
  <c r="K49" i="1"/>
  <c r="I50" i="1"/>
  <c r="D51" i="1"/>
  <c r="D50" i="1" s="1"/>
  <c r="E51" i="1"/>
  <c r="E50" i="1" s="1"/>
  <c r="G51" i="1"/>
  <c r="H51" i="1"/>
  <c r="H50" i="1" s="1"/>
  <c r="I51" i="1"/>
  <c r="J51" i="1"/>
  <c r="F52" i="1"/>
  <c r="K52" i="1"/>
  <c r="F53" i="1"/>
  <c r="K53" i="1"/>
  <c r="F54" i="1"/>
  <c r="K54" i="1"/>
  <c r="D56" i="1"/>
  <c r="D55" i="1" s="1"/>
  <c r="E56" i="1"/>
  <c r="E55" i="1" s="1"/>
  <c r="G56" i="1"/>
  <c r="G55" i="1" s="1"/>
  <c r="F55" i="1" s="1"/>
  <c r="H56" i="1"/>
  <c r="H55" i="1" s="1"/>
  <c r="I56" i="1"/>
  <c r="I55" i="1" s="1"/>
  <c r="J56" i="1"/>
  <c r="J55" i="1" s="1"/>
  <c r="F57" i="1"/>
  <c r="K57" i="1"/>
  <c r="D58" i="1"/>
  <c r="E58" i="1"/>
  <c r="G58" i="1"/>
  <c r="H58" i="1"/>
  <c r="I58" i="1"/>
  <c r="J58" i="1"/>
  <c r="F59" i="1"/>
  <c r="K59" i="1"/>
  <c r="F60" i="1"/>
  <c r="K60" i="1"/>
  <c r="F61" i="1"/>
  <c r="K61" i="1"/>
  <c r="F62" i="1"/>
  <c r="K62" i="1"/>
  <c r="G63" i="1"/>
  <c r="H63" i="1"/>
  <c r="D64" i="1"/>
  <c r="D63" i="1" s="1"/>
  <c r="E64" i="1"/>
  <c r="E63" i="1" s="1"/>
  <c r="G64" i="1"/>
  <c r="H64" i="1"/>
  <c r="I64" i="1"/>
  <c r="I63" i="1" s="1"/>
  <c r="J64" i="1"/>
  <c r="J63" i="1" s="1"/>
  <c r="F65" i="1"/>
  <c r="K65" i="1"/>
  <c r="E66" i="1"/>
  <c r="E67" i="1"/>
  <c r="G67" i="1"/>
  <c r="G66" i="1" s="1"/>
  <c r="F66" i="1" s="1"/>
  <c r="D68" i="1"/>
  <c r="D67" i="1" s="1"/>
  <c r="D66" i="1" s="1"/>
  <c r="E68" i="1"/>
  <c r="G68" i="1"/>
  <c r="F68" i="1" s="1"/>
  <c r="K68" i="1" s="1"/>
  <c r="H68" i="1"/>
  <c r="H67" i="1" s="1"/>
  <c r="H66" i="1" s="1"/>
  <c r="I68" i="1"/>
  <c r="I67" i="1" s="1"/>
  <c r="I66" i="1" s="1"/>
  <c r="J68" i="1"/>
  <c r="J67" i="1" s="1"/>
  <c r="J66" i="1" s="1"/>
  <c r="F69" i="1"/>
  <c r="K69" i="1"/>
  <c r="F70" i="1"/>
  <c r="K70" i="1"/>
  <c r="D71" i="1"/>
  <c r="E71" i="1"/>
  <c r="G71" i="1"/>
  <c r="F71" i="1" s="1"/>
  <c r="K71" i="1" s="1"/>
  <c r="H71" i="1"/>
  <c r="I71" i="1"/>
  <c r="J71" i="1"/>
  <c r="F72" i="1"/>
  <c r="K72" i="1"/>
  <c r="H11" i="3" l="1"/>
  <c r="F21" i="3"/>
  <c r="K21" i="3" s="1"/>
  <c r="G20" i="3"/>
  <c r="F20" i="3" s="1"/>
  <c r="K20" i="3" s="1"/>
  <c r="J11" i="3"/>
  <c r="E11" i="3"/>
  <c r="I11" i="3"/>
  <c r="D11" i="3"/>
  <c r="G14" i="3"/>
  <c r="F22" i="3"/>
  <c r="K22" i="3" s="1"/>
  <c r="G17" i="3"/>
  <c r="F17" i="3" s="1"/>
  <c r="K17" i="3" s="1"/>
  <c r="G62" i="2"/>
  <c r="F62" i="2" s="1"/>
  <c r="K62" i="2" s="1"/>
  <c r="F63" i="2"/>
  <c r="K63" i="2" s="1"/>
  <c r="F45" i="2"/>
  <c r="K45" i="2" s="1"/>
  <c r="G44" i="2"/>
  <c r="F44" i="2" s="1"/>
  <c r="G14" i="2"/>
  <c r="F15" i="2"/>
  <c r="J44" i="2"/>
  <c r="H13" i="2"/>
  <c r="D13" i="2"/>
  <c r="I44" i="2"/>
  <c r="E44" i="2"/>
  <c r="K50" i="2"/>
  <c r="H44" i="2"/>
  <c r="D44" i="2"/>
  <c r="F46" i="2"/>
  <c r="K46" i="2" s="1"/>
  <c r="K32" i="2"/>
  <c r="K23" i="2"/>
  <c r="F16" i="2"/>
  <c r="K16" i="2" s="1"/>
  <c r="K60" i="2"/>
  <c r="J49" i="2"/>
  <c r="J31" i="2"/>
  <c r="J13" i="2" s="1"/>
  <c r="J12" i="2" s="1"/>
  <c r="J11" i="2" s="1"/>
  <c r="I15" i="2"/>
  <c r="I14" i="2" s="1"/>
  <c r="I13" i="2" s="1"/>
  <c r="I12" i="2" s="1"/>
  <c r="I11" i="2" s="1"/>
  <c r="E15" i="2"/>
  <c r="E14" i="2" s="1"/>
  <c r="E13" i="2" s="1"/>
  <c r="E12" i="2" s="1"/>
  <c r="E11" i="2" s="1"/>
  <c r="G49" i="2"/>
  <c r="F49" i="2" s="1"/>
  <c r="K49" i="2" s="1"/>
  <c r="G41" i="2"/>
  <c r="F41" i="2" s="1"/>
  <c r="K41" i="2" s="1"/>
  <c r="G31" i="2"/>
  <c r="F31" i="2" s="1"/>
  <c r="K31" i="2" s="1"/>
  <c r="G22" i="2"/>
  <c r="G15" i="1"/>
  <c r="K66" i="1"/>
  <c r="K55" i="1"/>
  <c r="F46" i="1"/>
  <c r="K46" i="1" s="1"/>
  <c r="G45" i="1"/>
  <c r="F45" i="1" s="1"/>
  <c r="D45" i="1"/>
  <c r="F38" i="1"/>
  <c r="K38" i="1" s="1"/>
  <c r="F33" i="1"/>
  <c r="K33" i="1" s="1"/>
  <c r="F24" i="1"/>
  <c r="K24" i="1" s="1"/>
  <c r="F17" i="1"/>
  <c r="K17" i="1" s="1"/>
  <c r="I45" i="1"/>
  <c r="F67" i="1"/>
  <c r="K67" i="1" s="1"/>
  <c r="F56" i="1"/>
  <c r="K56" i="1" s="1"/>
  <c r="H45" i="1"/>
  <c r="F47" i="1"/>
  <c r="K47" i="1" s="1"/>
  <c r="J50" i="1"/>
  <c r="J45" i="1" s="1"/>
  <c r="I16" i="1"/>
  <c r="I15" i="1" s="1"/>
  <c r="I14" i="1" s="1"/>
  <c r="I13" i="1" s="1"/>
  <c r="E16" i="1"/>
  <c r="E15" i="1" s="1"/>
  <c r="E14" i="1" s="1"/>
  <c r="E45" i="1"/>
  <c r="F63" i="1"/>
  <c r="K63" i="1" s="1"/>
  <c r="F51" i="1"/>
  <c r="K51" i="1" s="1"/>
  <c r="J32" i="1"/>
  <c r="J14" i="1" s="1"/>
  <c r="F64" i="1"/>
  <c r="K64" i="1" s="1"/>
  <c r="F58" i="1"/>
  <c r="K58" i="1" s="1"/>
  <c r="F43" i="1"/>
  <c r="K43" i="1" s="1"/>
  <c r="F27" i="1"/>
  <c r="K27" i="1" s="1"/>
  <c r="F19" i="1"/>
  <c r="K19" i="1" s="1"/>
  <c r="H16" i="1"/>
  <c r="H15" i="1" s="1"/>
  <c r="H14" i="1" s="1"/>
  <c r="H13" i="1" s="1"/>
  <c r="D16" i="1"/>
  <c r="D15" i="1" s="1"/>
  <c r="D14" i="1" s="1"/>
  <c r="D13" i="1" s="1"/>
  <c r="G50" i="1"/>
  <c r="F50" i="1" s="1"/>
  <c r="G42" i="1"/>
  <c r="F42" i="1" s="1"/>
  <c r="K42" i="1" s="1"/>
  <c r="G32" i="1"/>
  <c r="F32" i="1" s="1"/>
  <c r="K32" i="1" s="1"/>
  <c r="G23" i="1"/>
  <c r="F14" i="3" l="1"/>
  <c r="K14" i="3" s="1"/>
  <c r="G13" i="3"/>
  <c r="F22" i="2"/>
  <c r="K22" i="2" s="1"/>
  <c r="G21" i="2"/>
  <c r="F21" i="2" s="1"/>
  <c r="K21" i="2" s="1"/>
  <c r="K44" i="2"/>
  <c r="D12" i="2"/>
  <c r="D11" i="2" s="1"/>
  <c r="K15" i="2"/>
  <c r="H12" i="2"/>
  <c r="H11" i="2" s="1"/>
  <c r="G13" i="2"/>
  <c r="F14" i="2"/>
  <c r="K14" i="2" s="1"/>
  <c r="J13" i="1"/>
  <c r="D11" i="1"/>
  <c r="D12" i="1"/>
  <c r="I11" i="1"/>
  <c r="I12" i="1"/>
  <c r="H11" i="1"/>
  <c r="H12" i="1"/>
  <c r="F16" i="1"/>
  <c r="K16" i="1" s="1"/>
  <c r="F23" i="1"/>
  <c r="K23" i="1" s="1"/>
  <c r="G22" i="1"/>
  <c r="F22" i="1" s="1"/>
  <c r="K22" i="1" s="1"/>
  <c r="K45" i="1"/>
  <c r="F15" i="1"/>
  <c r="K15" i="1" s="1"/>
  <c r="K50" i="1"/>
  <c r="E13" i="1"/>
  <c r="F13" i="3" l="1"/>
  <c r="K13" i="3" s="1"/>
  <c r="G12" i="3"/>
  <c r="G12" i="2"/>
  <c r="F13" i="2"/>
  <c r="K13" i="2" s="1"/>
  <c r="E11" i="1"/>
  <c r="E12" i="1"/>
  <c r="G14" i="1"/>
  <c r="J11" i="1"/>
  <c r="J12" i="1"/>
  <c r="F12" i="3" l="1"/>
  <c r="K12" i="3" s="1"/>
  <c r="G11" i="3"/>
  <c r="F11" i="3" s="1"/>
  <c r="K11" i="3" s="1"/>
  <c r="G11" i="2"/>
  <c r="F11" i="2" s="1"/>
  <c r="K11" i="2" s="1"/>
  <c r="F12" i="2"/>
  <c r="K12" i="2" s="1"/>
  <c r="F14" i="1"/>
  <c r="K14" i="1" s="1"/>
  <c r="G13" i="1"/>
  <c r="F13" i="1" l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<sst xmlns="http://schemas.openxmlformats.org/spreadsheetml/2006/main" count="471" uniqueCount="246">
  <si>
    <t>CENTRALIZAT</t>
  </si>
  <si>
    <t xml:space="preserve"> Anexa 12</t>
  </si>
  <si>
    <t>Cont de executie - Venituri - Bugetul local</t>
  </si>
  <si>
    <t>Trimestrul: 2, Anul: 2023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</si>
  <si>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</si>
  <si>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</si>
  <si>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</si>
  <si>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</si>
  <si>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</si>
  <si>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</si>
  <si>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</si>
  <si>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</si>
  <si>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</si>
  <si>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</si>
  <si>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</si>
  <si>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</si>
  <si>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</si>
  <si>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</si>
  <si>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</si>
  <si>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</si>
  <si>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</si>
  <si>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</si>
  <si>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</si>
  <si>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</si>
  <si>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</si>
  <si>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</si>
  <si>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</si>
  <si>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</si>
  <si>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</si>
  <si>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</si>
  <si>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</si>
  <si>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</si>
  <si>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</si>
  <si>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</si>
  <si>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</si>
  <si>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</si>
  <si>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</si>
  <si>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</si>
  <si>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</si>
  <si>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</si>
  <si>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</si>
  <si>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</si>
  <si>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</si>
  <si>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</si>
  <si>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</si>
  <si>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</si>
  <si>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</si>
  <si>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</si>
  <si>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</si>
  <si>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</si>
  <si>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</si>
  <si>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</si>
  <si>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</si>
  <si>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</si>
  <si>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</si>
  <si>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</si>
  <si>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</si>
  <si>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</si>
  <si>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</si>
  <si>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</si>
  <si>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</si>
  <si>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</si>
  <si>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</si>
  <si>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</si>
  <si>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</si>
  <si>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</si>
  <si>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</si>
  <si>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</si>
  <si>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</si>
  <si>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</si>
  <si>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</si>
  <si>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</si>
  <si>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</si>
  <si>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</si>
  <si>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</si>
  <si>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</si>
  <si>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</si>
  <si>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</si>
  <si>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</si>
  <si>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</si>
  <si>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</si>
  <si>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</si>
  <si>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</si>
  <si>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</si>
  <si>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</si>
  <si>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</si>
  <si>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</si>
  <si>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</si>
  <si>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</si>
  <si>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</si>
  <si>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</si>
  <si>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</si>
  <si>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</si>
  <si>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</si>
  <si>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</si>
  <si>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</si>
  <si>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</si>
  <si>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47</t>
  </si>
  <si>
    <t>Taxe pe utilizarea bunurilor, autorizarea utilizarii bunurilor sau pe desfasurarea de activitati (cod 16.02.02+16.02.03+16.02.50)</t>
  </si>
  <si>
    <t>16.02</t>
  </si>
  <si>
    <t>48</t>
  </si>
  <si>
    <t>Impozit pe mijloacele de transport  (cod 16.02.02.01+16.02.02.02)</t>
  </si>
  <si>
    <t>16.02.02</t>
  </si>
  <si>
    <t>49</t>
  </si>
  <si>
    <t>Taxa asupra mijloacelor de transport detinute de persoane fizice *)</t>
  </si>
  <si>
    <t>16.02.02.01</t>
  </si>
  <si>
    <t>50</t>
  </si>
  <si>
    <t>Taxa asupra mijloacelor de transport detinute de persoane juridice *)</t>
  </si>
  <si>
    <t>16.02.02.02</t>
  </si>
  <si>
    <t>52</t>
  </si>
  <si>
    <t>Alte taxe pe utilizarea bunurilor, autorizarea utilizarii bunurilor sau pe desfasurare de activitati</t>
  </si>
  <si>
    <t>16.02.50</t>
  </si>
  <si>
    <t>53</t>
  </si>
  <si>
    <t>A6.  ALTE IMPOZITE SI  TAXE  FISCALE (cod 18.02)</t>
  </si>
  <si>
    <t>00.11</t>
  </si>
  <si>
    <t>54</t>
  </si>
  <si>
    <t>Alte impozite si taxe fiscale (cod 18.02.50)</t>
  </si>
  <si>
    <t>18.02</t>
  </si>
  <si>
    <t>55</t>
  </si>
  <si>
    <t>Alte impozite si taxe</t>
  </si>
  <si>
    <t>18.02.50</t>
  </si>
  <si>
    <t>56</t>
  </si>
  <si>
    <t>C.   VENITURI NEFISCALE (cod 00.13+00.14)</t>
  </si>
  <si>
    <t>00.12</t>
  </si>
  <si>
    <t>57</t>
  </si>
  <si>
    <t>C1.  VENITURI DIN PROPRIETATE  (cod 30.02+31.02)</t>
  </si>
  <si>
    <t>00.13</t>
  </si>
  <si>
    <t>58</t>
  </si>
  <si>
    <t>Venituri din proprietate (cod 30.02.01+30.02.05+30.02.08+30.02.50)</t>
  </si>
  <si>
    <t>30.02</t>
  </si>
  <si>
    <t>61</t>
  </si>
  <si>
    <t>Venituri din concesiuni si inchirieri</t>
  </si>
  <si>
    <t>30.02.05</t>
  </si>
  <si>
    <t>64</t>
  </si>
  <si>
    <t>Alte venituri din concesiuni si inchirieri de catre institutiile publice</t>
  </si>
  <si>
    <t>30.02.05.30</t>
  </si>
  <si>
    <t>71</t>
  </si>
  <si>
    <t>C2.  VANZARI DE BUNURI SI SERVICII (cod 33.02+34.02+35.02+36.02+37.02)</t>
  </si>
  <si>
    <t>00.14</t>
  </si>
  <si>
    <t>72</t>
  </si>
  <si>
    <t>Venituri din prestari de servicii si alte activitati (cod 33.02.08+33.02.10+33.02.12+33.02.24+33.02.27+33.02.28+33.02.50)</t>
  </si>
  <si>
    <t>33.02</t>
  </si>
  <si>
    <t>73</t>
  </si>
  <si>
    <t>Venituri din prestari de servicii</t>
  </si>
  <si>
    <t>33.02.08</t>
  </si>
  <si>
    <t>80</t>
  </si>
  <si>
    <t>Venituri din recuperarea cheltuielilor de judecata, imputatii si despagubiri</t>
  </si>
  <si>
    <t>33.02.28</t>
  </si>
  <si>
    <t>82</t>
  </si>
  <si>
    <t>Alte venituri din prestari de servicii si alte activitati</t>
  </si>
  <si>
    <t>33.02.50</t>
  </si>
  <si>
    <t>86</t>
  </si>
  <si>
    <t>Amenzi, penalitati si confiscari (cod 35.02.01 la 35.02.03+35.02.50)</t>
  </si>
  <si>
    <t>35.02</t>
  </si>
  <si>
    <t>87</t>
  </si>
  <si>
    <t>Venituri din amenzi si alte sanctiuni aplicate potrivit dispozitiilor legale</t>
  </si>
  <si>
    <t>35.02.01</t>
  </si>
  <si>
    <t>88</t>
  </si>
  <si>
    <t>Venituri din amenzi şi alte sancţiuni aplicate de către alte instituţii de specialitate</t>
  </si>
  <si>
    <t>35.02.01.02</t>
  </si>
  <si>
    <t>93</t>
  </si>
  <si>
    <t>Diverse venituri (cod 36.02.01+36.02.05+36.02.06+36.02.07+36.02.11+36.02.50)</t>
  </si>
  <si>
    <t>36.02</t>
  </si>
  <si>
    <t>97</t>
  </si>
  <si>
    <t>Taxe speciale</t>
  </si>
  <si>
    <t>36.02.06</t>
  </si>
  <si>
    <t>108</t>
  </si>
  <si>
    <t>Alte venituri</t>
  </si>
  <si>
    <t>36.02.50</t>
  </si>
  <si>
    <t>111</t>
  </si>
  <si>
    <t>Vărsăminte din secţiunea de funcţionare pentru finanţarea secţiunii de dezvoltare a bugetului local (cu semnul minus)</t>
  </si>
  <si>
    <t>37.02.03</t>
  </si>
  <si>
    <t>112</t>
  </si>
  <si>
    <t>Vărsăminte din secţiunea de funcţionare</t>
  </si>
  <si>
    <t>37.02.04</t>
  </si>
  <si>
    <t>122</t>
  </si>
  <si>
    <t>III. OPERAŢIUNI FINANCIARE (cod 40.02+41.02)</t>
  </si>
  <si>
    <t>00.16</t>
  </si>
  <si>
    <t>123</t>
  </si>
  <si>
    <t>Încasări din rambursarea împrumuturilor acordate (cod 40.02.06+40.02.07+40.02.10+40.02.11+40.02.13+40.02.14+40.02.16+40.02.50)</t>
  </si>
  <si>
    <t>40.02</t>
  </si>
  <si>
    <t>129</t>
  </si>
  <si>
    <t>Sume din excedentul bugetului local utilizate pentru finantarea cheltuielilor sectiunii de dezvoltare</t>
  </si>
  <si>
    <t>40.02.14</t>
  </si>
  <si>
    <t>138</t>
  </si>
  <si>
    <t>IV.  SUBVENTII (cod 00.18)</t>
  </si>
  <si>
    <t>00.17</t>
  </si>
  <si>
    <t>139</t>
  </si>
  <si>
    <t>SUBVENTII DE LA ALTE NIVELE ALE ADMINISTRATIEI PUBLICE (cod 42.02+43.02)</t>
  </si>
  <si>
    <t>00.18</t>
  </si>
  <si>
    <t>140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</si>
  <si>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</si>
  <si>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</si>
  <si>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177</t>
  </si>
  <si>
    <t>Subventii pentru acordarea ajutorului pentru incalzirea locuintei si a suplimentului de energie alocate pentru consumul de combustibili solizi si/sau petrolieri</t>
  </si>
  <si>
    <t>42.02.34</t>
  </si>
  <si>
    <t>201</t>
  </si>
  <si>
    <t>Finantarea programelor nationale de dezvoltare locala</t>
  </si>
  <si>
    <t>42.02.65</t>
  </si>
  <si>
    <t>235</t>
  </si>
  <si>
    <t>Subventii de la alte administratii (cod. 43.02.01+43.02.04+43.02.07+43.02.08+43.02.20+43.02.21)</t>
  </si>
  <si>
    <t>43.02</t>
  </si>
  <si>
    <t>251</t>
  </si>
  <si>
    <t>Sume alocate din sumele obţinute în urma scoaterii la licitaţie a certificatelor de emisii de gaze cu efect de seră pentru finanţarea proiectelor de investiţii</t>
  </si>
  <si>
    <t>43.02.44</t>
  </si>
  <si>
    <t>ORDONATOR DE CREDITE,</t>
  </si>
  <si>
    <t>GALERU CONSTANTIN</t>
  </si>
  <si>
    <t>,</t>
  </si>
  <si>
    <t>CONTABIL,</t>
  </si>
  <si>
    <t>BRASOVEANU ELENA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</si>
  <si>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</si>
  <si>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</si>
  <si>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</si>
  <si>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</si>
  <si>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</si>
  <si>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</si>
  <si>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</si>
  <si>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</si>
  <si>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45</t>
  </si>
  <si>
    <t>46</t>
  </si>
  <si>
    <t>51</t>
  </si>
  <si>
    <t>59</t>
  </si>
  <si>
    <t>62</t>
  </si>
  <si>
    <t>69</t>
  </si>
  <si>
    <t>70</t>
  </si>
  <si>
    <t>78</t>
  </si>
  <si>
    <t>84</t>
  </si>
  <si>
    <t>85</t>
  </si>
  <si>
    <t>91</t>
  </si>
  <si>
    <t>95</t>
  </si>
  <si>
    <t>100</t>
  </si>
  <si>
    <t>101</t>
  </si>
  <si>
    <t>Transferuri voluntare,  altele decat subventiile (cod 37.02.01+37.02.50)</t>
  </si>
  <si>
    <t>37.02</t>
  </si>
  <si>
    <t>103</t>
  </si>
  <si>
    <t>116</t>
  </si>
  <si>
    <t>117</t>
  </si>
  <si>
    <t>118</t>
  </si>
  <si>
    <t>126</t>
  </si>
  <si>
    <t>Cont de executie - Venituri - Bugetul local - sectiunea dezvoltare</t>
  </si>
  <si>
    <t>VENITURILE SECŢIUNII DE DEZVOLTARE - TOTAL</t>
  </si>
  <si>
    <t>7</t>
  </si>
  <si>
    <t>17</t>
  </si>
  <si>
    <t>18</t>
  </si>
  <si>
    <t>79</t>
  </si>
  <si>
    <t>106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</si>
</sst>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D13+D63+D66</f>
        <v>11698000</v>
      </c>
      <c r="E11" s="11">
        <f>E13+E63+E66</f>
        <v>9279000</v>
      </c>
      <c r="F11" s="11">
        <f>G11+H11</f>
        <v>2802209</v>
      </c>
      <c r="G11" s="11">
        <f>G13+G63+G66</f>
        <v>1148075</v>
      </c>
      <c r="H11" s="11">
        <f>H13+H63+H66</f>
        <v>1654134</v>
      </c>
      <c r="I11" s="11">
        <f>I13+I63+I66</f>
        <v>1385949</v>
      </c>
      <c r="J11" s="11">
        <f>J13+J63+J66</f>
        <v>0</v>
      </c>
      <c r="K11" s="11">
        <f>F11-I11-J11</f>
        <v>1416260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D13-D33</f>
        <v>2954000</v>
      </c>
      <c r="E12" s="11">
        <f>E13-E33</f>
        <v>2246000</v>
      </c>
      <c r="F12" s="11">
        <f>G12+H12</f>
        <v>2217953</v>
      </c>
      <c r="G12" s="11">
        <f>G13-G33</f>
        <v>1148075</v>
      </c>
      <c r="H12" s="11">
        <f>H13-H33</f>
        <v>1069878</v>
      </c>
      <c r="I12" s="11">
        <f>I13-I33</f>
        <v>801693</v>
      </c>
      <c r="J12" s="11">
        <f>J13-J33</f>
        <v>0</v>
      </c>
      <c r="K12" s="11">
        <f>F12-I12-J12</f>
        <v>1416260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D14+D45</f>
        <v>5900000</v>
      </c>
      <c r="E13" s="11">
        <f>E14+E45</f>
        <v>3781000</v>
      </c>
      <c r="F13" s="11">
        <f>G13+H13</f>
        <v>3752953</v>
      </c>
      <c r="G13" s="11">
        <f>G14+G45</f>
        <v>1148075</v>
      </c>
      <c r="H13" s="11">
        <f>H14+H45</f>
        <v>2604878</v>
      </c>
      <c r="I13" s="11">
        <f>I14+I45</f>
        <v>2336693</v>
      </c>
      <c r="J13" s="11">
        <f>J14+J45</f>
        <v>0</v>
      </c>
      <c r="K13" s="11">
        <f>F13-I13-J13</f>
        <v>1416260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D15+D22+D32+D42</f>
        <v>3943000</v>
      </c>
      <c r="E14" s="11">
        <f>E15+E22+E32+E42</f>
        <v>2053000</v>
      </c>
      <c r="F14" s="11">
        <f>G14+H14</f>
        <v>3020582</v>
      </c>
      <c r="G14" s="11">
        <f>G15+G22+G32+G42</f>
        <v>729936</v>
      </c>
      <c r="H14" s="11">
        <f>H15+H22+H32+H42</f>
        <v>2290646</v>
      </c>
      <c r="I14" s="11">
        <f>I15+I22+I32+I42</f>
        <v>2154467</v>
      </c>
      <c r="J14" s="11">
        <f>J15+J22+J32+J42</f>
        <v>0</v>
      </c>
      <c r="K14" s="11">
        <f>F14-I14-J14</f>
        <v>866115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531000</v>
      </c>
      <c r="E15" s="11">
        <f>+E16</f>
        <v>272000</v>
      </c>
      <c r="F15" s="11">
        <f>G15+H15</f>
        <v>309528</v>
      </c>
      <c r="G15" s="11">
        <f>+G16</f>
        <v>0</v>
      </c>
      <c r="H15" s="11">
        <f>+H16</f>
        <v>309528</v>
      </c>
      <c r="I15" s="11">
        <f>+I16</f>
        <v>309528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531000</v>
      </c>
      <c r="E16" s="11">
        <f>E17+E19</f>
        <v>272000</v>
      </c>
      <c r="F16" s="11">
        <f>G16+H16</f>
        <v>309528</v>
      </c>
      <c r="G16" s="11">
        <f>G17+G19</f>
        <v>0</v>
      </c>
      <c r="H16" s="11">
        <f>H17+H19</f>
        <v>309528</v>
      </c>
      <c r="I16" s="11">
        <f>I17+I19</f>
        <v>309528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11000</v>
      </c>
      <c r="E17" s="11">
        <f>+E18</f>
        <v>6000</v>
      </c>
      <c r="F17" s="11">
        <f>G17+H17</f>
        <v>8455</v>
      </c>
      <c r="G17" s="11">
        <f>+G18</f>
        <v>0</v>
      </c>
      <c r="H17" s="11">
        <f>+H18</f>
        <v>8455</v>
      </c>
      <c r="I17" s="11">
        <f>+I18</f>
        <v>8455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11000</v>
      </c>
      <c r="E18" s="11">
        <v>6000</v>
      </c>
      <c r="F18" s="11">
        <f>G18+H18</f>
        <v>8455</v>
      </c>
      <c r="G18" s="11">
        <v>0</v>
      </c>
      <c r="H18" s="11">
        <v>8455</v>
      </c>
      <c r="I18" s="11">
        <v>8455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</f>
        <v>520000</v>
      </c>
      <c r="E19" s="11">
        <f>E20+E21</f>
        <v>266000</v>
      </c>
      <c r="F19" s="11">
        <f>G19+H19</f>
        <v>301073</v>
      </c>
      <c r="G19" s="11">
        <f>G20+G21</f>
        <v>0</v>
      </c>
      <c r="H19" s="11">
        <f>H20+H21</f>
        <v>301073</v>
      </c>
      <c r="I19" s="11">
        <f>I20+I21</f>
        <v>301073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249000</v>
      </c>
      <c r="E20" s="11">
        <v>126000</v>
      </c>
      <c r="F20" s="11">
        <f>G20+H20</f>
        <v>167969</v>
      </c>
      <c r="G20" s="11">
        <v>0</v>
      </c>
      <c r="H20" s="11">
        <v>167969</v>
      </c>
      <c r="I20" s="11">
        <v>167969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271000</v>
      </c>
      <c r="E21" s="11">
        <v>140000</v>
      </c>
      <c r="F21" s="11">
        <f>G21+H21</f>
        <v>133104</v>
      </c>
      <c r="G21" s="11">
        <v>0</v>
      </c>
      <c r="H21" s="11">
        <v>133104</v>
      </c>
      <c r="I21" s="11">
        <v>133104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385000</v>
      </c>
      <c r="E22" s="11">
        <f>E23</f>
        <v>205000</v>
      </c>
      <c r="F22" s="11">
        <f>G22+H22</f>
        <v>1011088</v>
      </c>
      <c r="G22" s="11">
        <f>G23</f>
        <v>663681</v>
      </c>
      <c r="H22" s="11">
        <f>H23</f>
        <v>347407</v>
      </c>
      <c r="I22" s="11">
        <f>I23</f>
        <v>258003</v>
      </c>
      <c r="J22" s="11">
        <f>J23</f>
        <v>0</v>
      </c>
      <c r="K22" s="11">
        <f>F22-I22-J22</f>
        <v>753085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D24+D27+D31</f>
        <v>385000</v>
      </c>
      <c r="E23" s="11">
        <f>E24+E27+E31</f>
        <v>205000</v>
      </c>
      <c r="F23" s="11">
        <f>G23+H23</f>
        <v>1011088</v>
      </c>
      <c r="G23" s="11">
        <f>G24+G27+G31</f>
        <v>663681</v>
      </c>
      <c r="H23" s="11">
        <f>H24+H27+H31</f>
        <v>347407</v>
      </c>
      <c r="I23" s="11">
        <f>I24+I27+I31</f>
        <v>258003</v>
      </c>
      <c r="J23" s="11">
        <f>J24+J27+J31</f>
        <v>0</v>
      </c>
      <c r="K23" s="11">
        <f>F23-I23-J23</f>
        <v>753085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D25+D26</f>
        <v>81000</v>
      </c>
      <c r="E24" s="11">
        <f>E25+E26</f>
        <v>41000</v>
      </c>
      <c r="F24" s="11">
        <f>G24+H24</f>
        <v>125823</v>
      </c>
      <c r="G24" s="11">
        <f>G25+G26</f>
        <v>50513</v>
      </c>
      <c r="H24" s="11">
        <f>H25+H26</f>
        <v>75310</v>
      </c>
      <c r="I24" s="11">
        <f>I25+I26</f>
        <v>59118</v>
      </c>
      <c r="J24" s="11">
        <f>J25+J26</f>
        <v>0</v>
      </c>
      <c r="K24" s="11">
        <f>F24-I24-J24</f>
        <v>66705</v>
      </c>
    </row>
    <row r="25" spans="1:11" s="6" customFormat="1" x14ac:dyDescent="0.25">
      <c r="A25" s="10" t="s">
        <v>61</v>
      </c>
      <c r="B25" s="10" t="s">
        <v>62</v>
      </c>
      <c r="C25" s="10" t="s">
        <v>63</v>
      </c>
      <c r="D25" s="11">
        <v>33000</v>
      </c>
      <c r="E25" s="11">
        <v>17000</v>
      </c>
      <c r="F25" s="11">
        <f>G25+H25</f>
        <v>64991</v>
      </c>
      <c r="G25" s="11">
        <v>34913</v>
      </c>
      <c r="H25" s="11">
        <v>30078</v>
      </c>
      <c r="I25" s="11">
        <v>19504</v>
      </c>
      <c r="J25" s="11">
        <v>0</v>
      </c>
      <c r="K25" s="11">
        <f>F25-I25-J25</f>
        <v>45487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48000</v>
      </c>
      <c r="E26" s="11">
        <v>24000</v>
      </c>
      <c r="F26" s="11">
        <f>G26+H26</f>
        <v>60832</v>
      </c>
      <c r="G26" s="11">
        <v>15600</v>
      </c>
      <c r="H26" s="11">
        <v>45232</v>
      </c>
      <c r="I26" s="11">
        <v>39614</v>
      </c>
      <c r="J26" s="11">
        <v>0</v>
      </c>
      <c r="K26" s="11">
        <f>F26-I26-J26</f>
        <v>21218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D28+D29+D30</f>
        <v>294000</v>
      </c>
      <c r="E27" s="11">
        <f>E28+E29+E30</f>
        <v>158000</v>
      </c>
      <c r="F27" s="11">
        <f>G27+H27</f>
        <v>882534</v>
      </c>
      <c r="G27" s="11">
        <f>G28+G29+G30</f>
        <v>613168</v>
      </c>
      <c r="H27" s="11">
        <f>H28+H29+H30</f>
        <v>269366</v>
      </c>
      <c r="I27" s="11">
        <f>I28+I29+I30</f>
        <v>196154</v>
      </c>
      <c r="J27" s="11">
        <f>J28+J29+J30</f>
        <v>0</v>
      </c>
      <c r="K27" s="11">
        <f>F27-I27-J27</f>
        <v>686380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v>70000</v>
      </c>
      <c r="E28" s="11">
        <v>36000</v>
      </c>
      <c r="F28" s="11">
        <f>G28+H28</f>
        <v>164044</v>
      </c>
      <c r="G28" s="11">
        <v>97273</v>
      </c>
      <c r="H28" s="11">
        <v>66771</v>
      </c>
      <c r="I28" s="11">
        <v>44437</v>
      </c>
      <c r="J28" s="11">
        <v>0</v>
      </c>
      <c r="K28" s="11">
        <f>F28-I28-J28</f>
        <v>119607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4000</v>
      </c>
      <c r="E29" s="11">
        <v>2000</v>
      </c>
      <c r="F29" s="11">
        <f>G29+H29</f>
        <v>3177</v>
      </c>
      <c r="G29" s="11">
        <v>1672</v>
      </c>
      <c r="H29" s="11">
        <v>1505</v>
      </c>
      <c r="I29" s="11">
        <v>617</v>
      </c>
      <c r="J29" s="11">
        <v>0</v>
      </c>
      <c r="K29" s="11">
        <f>F29-I29-J29</f>
        <v>2560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220000</v>
      </c>
      <c r="E30" s="11">
        <v>120000</v>
      </c>
      <c r="F30" s="11">
        <f>G30+H30</f>
        <v>715313</v>
      </c>
      <c r="G30" s="11">
        <v>514223</v>
      </c>
      <c r="H30" s="11">
        <v>201090</v>
      </c>
      <c r="I30" s="11">
        <v>151100</v>
      </c>
      <c r="J30" s="11">
        <v>0</v>
      </c>
      <c r="K30" s="11">
        <f>F30-I30-J30</f>
        <v>564213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10000</v>
      </c>
      <c r="E31" s="11">
        <v>6000</v>
      </c>
      <c r="F31" s="11">
        <f>G31+H31</f>
        <v>2731</v>
      </c>
      <c r="G31" s="11">
        <v>0</v>
      </c>
      <c r="H31" s="11">
        <v>2731</v>
      </c>
      <c r="I31" s="11">
        <v>2731</v>
      </c>
      <c r="J31" s="11">
        <v>0</v>
      </c>
      <c r="K31" s="11">
        <f>F31-I31-J31</f>
        <v>0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D33+D37</f>
        <v>3016000</v>
      </c>
      <c r="E32" s="11">
        <f>E33+E37</f>
        <v>1571000</v>
      </c>
      <c r="F32" s="11">
        <f>G32+H32</f>
        <v>1694469</v>
      </c>
      <c r="G32" s="11">
        <f>G33+G37</f>
        <v>66255</v>
      </c>
      <c r="H32" s="11">
        <f>H33+H37</f>
        <v>1628214</v>
      </c>
      <c r="I32" s="11">
        <f>I33+I37</f>
        <v>1581473</v>
      </c>
      <c r="J32" s="11">
        <f>J33+J37</f>
        <v>0</v>
      </c>
      <c r="K32" s="11">
        <f>F32-I32-J32</f>
        <v>112996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+D34+D35+D36</f>
        <v>2946000</v>
      </c>
      <c r="E33" s="11">
        <f>+E34+E35+E36</f>
        <v>1535000</v>
      </c>
      <c r="F33" s="11">
        <f>G33+H33</f>
        <v>1535000</v>
      </c>
      <c r="G33" s="11">
        <f>+G34+G35+G36</f>
        <v>0</v>
      </c>
      <c r="H33" s="11">
        <f>+H34+H35+H36</f>
        <v>1535000</v>
      </c>
      <c r="I33" s="11">
        <f>+I34+I35+I36</f>
        <v>1535000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88</v>
      </c>
      <c r="B34" s="10" t="s">
        <v>89</v>
      </c>
      <c r="C34" s="10" t="s">
        <v>90</v>
      </c>
      <c r="D34" s="11">
        <v>1386000</v>
      </c>
      <c r="E34" s="11">
        <v>732000</v>
      </c>
      <c r="F34" s="11">
        <f>G34+H34</f>
        <v>732000</v>
      </c>
      <c r="G34" s="11">
        <v>0</v>
      </c>
      <c r="H34" s="11">
        <v>732000</v>
      </c>
      <c r="I34" s="11">
        <v>732000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40000</v>
      </c>
      <c r="E35" s="11">
        <v>21000</v>
      </c>
      <c r="F35" s="11">
        <f>G35+H35</f>
        <v>21000</v>
      </c>
      <c r="G35" s="11">
        <v>0</v>
      </c>
      <c r="H35" s="11">
        <v>21000</v>
      </c>
      <c r="I35" s="11">
        <v>21000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1520000</v>
      </c>
      <c r="E36" s="11">
        <v>782000</v>
      </c>
      <c r="F36" s="11">
        <f>G36+H36</f>
        <v>782000</v>
      </c>
      <c r="G36" s="11">
        <v>0</v>
      </c>
      <c r="H36" s="11">
        <v>782000</v>
      </c>
      <c r="I36" s="11">
        <v>782000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97</v>
      </c>
      <c r="B37" s="10" t="s">
        <v>98</v>
      </c>
      <c r="C37" s="10" t="s">
        <v>99</v>
      </c>
      <c r="D37" s="11">
        <f>D38+D41</f>
        <v>70000</v>
      </c>
      <c r="E37" s="11">
        <f>E38+E41</f>
        <v>36000</v>
      </c>
      <c r="F37" s="11">
        <f>G37+H37</f>
        <v>159469</v>
      </c>
      <c r="G37" s="11">
        <f>G38+G41</f>
        <v>66255</v>
      </c>
      <c r="H37" s="11">
        <f>H38+H41</f>
        <v>93214</v>
      </c>
      <c r="I37" s="11">
        <f>I38+I41</f>
        <v>46473</v>
      </c>
      <c r="J37" s="11">
        <f>J38+J41</f>
        <v>0</v>
      </c>
      <c r="K37" s="11">
        <f>F37-I37-J37</f>
        <v>112996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f>D39+D40</f>
        <v>70000</v>
      </c>
      <c r="E38" s="11">
        <f>E39+E40</f>
        <v>36000</v>
      </c>
      <c r="F38" s="11">
        <f>G38+H38</f>
        <v>158623</v>
      </c>
      <c r="G38" s="11">
        <f>G39+G40</f>
        <v>65904</v>
      </c>
      <c r="H38" s="11">
        <f>H39+H40</f>
        <v>92719</v>
      </c>
      <c r="I38" s="11">
        <f>I39+I40</f>
        <v>45945</v>
      </c>
      <c r="J38" s="11">
        <f>J39+J40</f>
        <v>0</v>
      </c>
      <c r="K38" s="11">
        <f>F38-I38-J38</f>
        <v>112678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65000</v>
      </c>
      <c r="E39" s="11">
        <v>33000</v>
      </c>
      <c r="F39" s="11">
        <f>G39+H39</f>
        <v>137568</v>
      </c>
      <c r="G39" s="11">
        <v>61136</v>
      </c>
      <c r="H39" s="11">
        <v>76432</v>
      </c>
      <c r="I39" s="11">
        <v>35979</v>
      </c>
      <c r="J39" s="11">
        <v>0</v>
      </c>
      <c r="K39" s="11">
        <f>F39-I39-J39</f>
        <v>101589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5000</v>
      </c>
      <c r="E40" s="11">
        <v>3000</v>
      </c>
      <c r="F40" s="11">
        <f>G40+H40</f>
        <v>21055</v>
      </c>
      <c r="G40" s="11">
        <v>4768</v>
      </c>
      <c r="H40" s="11">
        <v>16287</v>
      </c>
      <c r="I40" s="11">
        <v>9966</v>
      </c>
      <c r="J40" s="11">
        <v>0</v>
      </c>
      <c r="K40" s="11">
        <f>F40-I40-J40</f>
        <v>11089</v>
      </c>
    </row>
    <row r="41" spans="1:11" s="6" customFormat="1" ht="33" x14ac:dyDescent="0.25">
      <c r="A41" s="10" t="s">
        <v>109</v>
      </c>
      <c r="B41" s="10" t="s">
        <v>110</v>
      </c>
      <c r="C41" s="10" t="s">
        <v>111</v>
      </c>
      <c r="D41" s="11">
        <v>0</v>
      </c>
      <c r="E41" s="11">
        <v>0</v>
      </c>
      <c r="F41" s="11">
        <f>G41+H41</f>
        <v>846</v>
      </c>
      <c r="G41" s="11">
        <v>351</v>
      </c>
      <c r="H41" s="11">
        <v>495</v>
      </c>
      <c r="I41" s="11">
        <v>528</v>
      </c>
      <c r="J41" s="11">
        <v>0</v>
      </c>
      <c r="K41" s="11">
        <f>F41-I41-J41</f>
        <v>318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f>D43</f>
        <v>11000</v>
      </c>
      <c r="E42" s="11">
        <f>E43</f>
        <v>5000</v>
      </c>
      <c r="F42" s="11">
        <f>G42+H42</f>
        <v>5497</v>
      </c>
      <c r="G42" s="11">
        <f>G43</f>
        <v>0</v>
      </c>
      <c r="H42" s="11">
        <f>H43</f>
        <v>5497</v>
      </c>
      <c r="I42" s="11">
        <f>I43</f>
        <v>5463</v>
      </c>
      <c r="J42" s="11">
        <f>J43</f>
        <v>0</v>
      </c>
      <c r="K42" s="11">
        <f>F42-I42-J42</f>
        <v>34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f>D44</f>
        <v>11000</v>
      </c>
      <c r="E43" s="11">
        <f>E44</f>
        <v>5000</v>
      </c>
      <c r="F43" s="11">
        <f>G43+H43</f>
        <v>5497</v>
      </c>
      <c r="G43" s="11">
        <f>G44</f>
        <v>0</v>
      </c>
      <c r="H43" s="11">
        <f>H44</f>
        <v>5497</v>
      </c>
      <c r="I43" s="11">
        <f>I44</f>
        <v>5463</v>
      </c>
      <c r="J43" s="11">
        <f>J44</f>
        <v>0</v>
      </c>
      <c r="K43" s="11">
        <f>F43-I43-J43</f>
        <v>34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v>11000</v>
      </c>
      <c r="E44" s="11">
        <v>5000</v>
      </c>
      <c r="F44" s="11">
        <f>G44+H44</f>
        <v>5497</v>
      </c>
      <c r="G44" s="11">
        <v>0</v>
      </c>
      <c r="H44" s="11">
        <v>5497</v>
      </c>
      <c r="I44" s="11">
        <v>5463</v>
      </c>
      <c r="J44" s="11">
        <v>0</v>
      </c>
      <c r="K44" s="11">
        <f>F44-I44-J44</f>
        <v>34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f>D46+D50</f>
        <v>1957000</v>
      </c>
      <c r="E45" s="11">
        <f>E46+E50</f>
        <v>1728000</v>
      </c>
      <c r="F45" s="11">
        <f>G45+H45</f>
        <v>732371</v>
      </c>
      <c r="G45" s="11">
        <f>G46+G50</f>
        <v>418139</v>
      </c>
      <c r="H45" s="11">
        <f>H46+H50</f>
        <v>314232</v>
      </c>
      <c r="I45" s="11">
        <f>I46+I50</f>
        <v>182226</v>
      </c>
      <c r="J45" s="11">
        <f>J46+J50</f>
        <v>0</v>
      </c>
      <c r="K45" s="11">
        <f>F45-I45-J45</f>
        <v>550145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D47</f>
        <v>45000</v>
      </c>
      <c r="E46" s="11">
        <f>E47</f>
        <v>20000</v>
      </c>
      <c r="F46" s="11">
        <f>G46+H46</f>
        <v>46478</v>
      </c>
      <c r="G46" s="11">
        <f>G47</f>
        <v>2045</v>
      </c>
      <c r="H46" s="11">
        <f>H47</f>
        <v>44433</v>
      </c>
      <c r="I46" s="11">
        <f>I47</f>
        <v>6473</v>
      </c>
      <c r="J46" s="11">
        <f>J47</f>
        <v>0</v>
      </c>
      <c r="K46" s="11">
        <f>F46-I46-J46</f>
        <v>40005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+D48</f>
        <v>45000</v>
      </c>
      <c r="E47" s="11">
        <f>+E48</f>
        <v>20000</v>
      </c>
      <c r="F47" s="11">
        <f>G47+H47</f>
        <v>46478</v>
      </c>
      <c r="G47" s="11">
        <f>+G48</f>
        <v>2045</v>
      </c>
      <c r="H47" s="11">
        <f>+H48</f>
        <v>44433</v>
      </c>
      <c r="I47" s="11">
        <f>+I48</f>
        <v>6473</v>
      </c>
      <c r="J47" s="11">
        <f>+J48</f>
        <v>0</v>
      </c>
      <c r="K47" s="11">
        <f>F47-I47-J47</f>
        <v>40005</v>
      </c>
    </row>
    <row r="48" spans="1:11" s="6" customFormat="1" x14ac:dyDescent="0.25">
      <c r="A48" s="10" t="s">
        <v>130</v>
      </c>
      <c r="B48" s="10" t="s">
        <v>131</v>
      </c>
      <c r="C48" s="10" t="s">
        <v>132</v>
      </c>
      <c r="D48" s="11">
        <f>+D49</f>
        <v>45000</v>
      </c>
      <c r="E48" s="11">
        <f>+E49</f>
        <v>20000</v>
      </c>
      <c r="F48" s="11">
        <f>G48+H48</f>
        <v>46478</v>
      </c>
      <c r="G48" s="11">
        <f>+G49</f>
        <v>2045</v>
      </c>
      <c r="H48" s="11">
        <f>+H49</f>
        <v>44433</v>
      </c>
      <c r="I48" s="11">
        <f>+I49</f>
        <v>6473</v>
      </c>
      <c r="J48" s="11">
        <f>+J49</f>
        <v>0</v>
      </c>
      <c r="K48" s="11">
        <f>F48-I48-J48</f>
        <v>40005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v>45000</v>
      </c>
      <c r="E49" s="11">
        <v>20000</v>
      </c>
      <c r="F49" s="11">
        <f>G49+H49</f>
        <v>46478</v>
      </c>
      <c r="G49" s="11">
        <v>2045</v>
      </c>
      <c r="H49" s="11">
        <v>44433</v>
      </c>
      <c r="I49" s="11">
        <v>6473</v>
      </c>
      <c r="J49" s="11">
        <v>0</v>
      </c>
      <c r="K49" s="11">
        <f>F49-I49-J49</f>
        <v>40005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f>D51+D55+D58</f>
        <v>1912000</v>
      </c>
      <c r="E50" s="11">
        <f>E51+E55+E58</f>
        <v>1708000</v>
      </c>
      <c r="F50" s="11">
        <f>G50+H50</f>
        <v>685893</v>
      </c>
      <c r="G50" s="11">
        <f>G51+G55+G58</f>
        <v>416094</v>
      </c>
      <c r="H50" s="11">
        <f>H51+H55+H58</f>
        <v>269799</v>
      </c>
      <c r="I50" s="11">
        <f>I51+I55+I58</f>
        <v>175753</v>
      </c>
      <c r="J50" s="11">
        <f>J51+J55+J58</f>
        <v>0</v>
      </c>
      <c r="K50" s="11">
        <f>F50-I50-J50</f>
        <v>510140</v>
      </c>
    </row>
    <row r="51" spans="1:11" s="6" customFormat="1" ht="43.5" x14ac:dyDescent="0.25">
      <c r="A51" s="10" t="s">
        <v>139</v>
      </c>
      <c r="B51" s="10" t="s">
        <v>140</v>
      </c>
      <c r="C51" s="10" t="s">
        <v>141</v>
      </c>
      <c r="D51" s="11">
        <f>D52+D53+D54</f>
        <v>164000</v>
      </c>
      <c r="E51" s="11">
        <f>E52+E53+E54</f>
        <v>82000</v>
      </c>
      <c r="F51" s="11">
        <f>G51+H51</f>
        <v>109825</v>
      </c>
      <c r="G51" s="11">
        <f>G52+G53+G54</f>
        <v>24931</v>
      </c>
      <c r="H51" s="11">
        <f>H52+H53+H54</f>
        <v>84894</v>
      </c>
      <c r="I51" s="11">
        <f>I52+I53+I54</f>
        <v>47223</v>
      </c>
      <c r="J51" s="11">
        <f>J52+J53+J54</f>
        <v>0</v>
      </c>
      <c r="K51" s="11">
        <f>F51-I51-J51</f>
        <v>62602</v>
      </c>
    </row>
    <row r="52" spans="1:11" s="6" customFormat="1" x14ac:dyDescent="0.25">
      <c r="A52" s="10" t="s">
        <v>142</v>
      </c>
      <c r="B52" s="10" t="s">
        <v>143</v>
      </c>
      <c r="C52" s="10" t="s">
        <v>144</v>
      </c>
      <c r="D52" s="11">
        <v>4000</v>
      </c>
      <c r="E52" s="11">
        <v>2000</v>
      </c>
      <c r="F52" s="11">
        <f>G52+H52</f>
        <v>4698</v>
      </c>
      <c r="G52" s="11">
        <v>888</v>
      </c>
      <c r="H52" s="11">
        <v>3810</v>
      </c>
      <c r="I52" s="11">
        <v>2763</v>
      </c>
      <c r="J52" s="11">
        <v>0</v>
      </c>
      <c r="K52" s="11">
        <f>F52-I52-J52</f>
        <v>1935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v>0</v>
      </c>
      <c r="E53" s="11">
        <v>0</v>
      </c>
      <c r="F53" s="11">
        <f>G53+H53</f>
        <v>1955</v>
      </c>
      <c r="G53" s="11">
        <v>1955</v>
      </c>
      <c r="H53" s="11">
        <v>0</v>
      </c>
      <c r="I53" s="11">
        <v>0</v>
      </c>
      <c r="J53" s="11">
        <v>0</v>
      </c>
      <c r="K53" s="11">
        <f>F53-I53-J53</f>
        <v>1955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v>160000</v>
      </c>
      <c r="E54" s="11">
        <v>80000</v>
      </c>
      <c r="F54" s="11">
        <f>G54+H54</f>
        <v>103172</v>
      </c>
      <c r="G54" s="11">
        <v>22088</v>
      </c>
      <c r="H54" s="11">
        <v>81084</v>
      </c>
      <c r="I54" s="11">
        <v>44460</v>
      </c>
      <c r="J54" s="11">
        <v>0</v>
      </c>
      <c r="K54" s="11">
        <f>F54-I54-J54</f>
        <v>58712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f>D56</f>
        <v>100000</v>
      </c>
      <c r="E55" s="11">
        <f>E56</f>
        <v>50000</v>
      </c>
      <c r="F55" s="11">
        <f>G55+H55</f>
        <v>359247</v>
      </c>
      <c r="G55" s="11">
        <f>G56</f>
        <v>319247</v>
      </c>
      <c r="H55" s="11">
        <f>H56</f>
        <v>40000</v>
      </c>
      <c r="I55" s="11">
        <f>I56</f>
        <v>44890</v>
      </c>
      <c r="J55" s="11">
        <f>J56</f>
        <v>0</v>
      </c>
      <c r="K55" s="11">
        <f>F55-I55-J55</f>
        <v>314357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f>D57</f>
        <v>100000</v>
      </c>
      <c r="E56" s="11">
        <f>E57</f>
        <v>50000</v>
      </c>
      <c r="F56" s="11">
        <f>G56+H56</f>
        <v>359247</v>
      </c>
      <c r="G56" s="11">
        <f>G57</f>
        <v>319247</v>
      </c>
      <c r="H56" s="11">
        <f>H57</f>
        <v>40000</v>
      </c>
      <c r="I56" s="11">
        <f>I57</f>
        <v>44890</v>
      </c>
      <c r="J56" s="11">
        <f>J57</f>
        <v>0</v>
      </c>
      <c r="K56" s="11">
        <f>F56-I56-J56</f>
        <v>314357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v>100000</v>
      </c>
      <c r="E57" s="11">
        <v>50000</v>
      </c>
      <c r="F57" s="11">
        <f>G57+H57</f>
        <v>359247</v>
      </c>
      <c r="G57" s="11">
        <v>319247</v>
      </c>
      <c r="H57" s="11">
        <v>40000</v>
      </c>
      <c r="I57" s="11">
        <v>44890</v>
      </c>
      <c r="J57" s="11">
        <v>0</v>
      </c>
      <c r="K57" s="11">
        <f>F57-I57-J57</f>
        <v>314357</v>
      </c>
    </row>
    <row r="58" spans="1:11" s="6" customFormat="1" ht="33" x14ac:dyDescent="0.25">
      <c r="A58" s="10" t="s">
        <v>160</v>
      </c>
      <c r="B58" s="10" t="s">
        <v>161</v>
      </c>
      <c r="C58" s="10" t="s">
        <v>162</v>
      </c>
      <c r="D58" s="11">
        <f>+D59+D60</f>
        <v>1648000</v>
      </c>
      <c r="E58" s="11">
        <f>+E59+E60</f>
        <v>1576000</v>
      </c>
      <c r="F58" s="11">
        <f>G58+H58</f>
        <v>216821</v>
      </c>
      <c r="G58" s="11">
        <f>+G59+G60</f>
        <v>71916</v>
      </c>
      <c r="H58" s="11">
        <f>+H59+H60</f>
        <v>144905</v>
      </c>
      <c r="I58" s="11">
        <f>+I59+I60</f>
        <v>83640</v>
      </c>
      <c r="J58" s="11">
        <f>+J59+J60</f>
        <v>0</v>
      </c>
      <c r="K58" s="11">
        <f>F58-I58-J58</f>
        <v>133181</v>
      </c>
    </row>
    <row r="59" spans="1:11" s="6" customFormat="1" x14ac:dyDescent="0.25">
      <c r="A59" s="10" t="s">
        <v>163</v>
      </c>
      <c r="B59" s="10" t="s">
        <v>164</v>
      </c>
      <c r="C59" s="10" t="s">
        <v>165</v>
      </c>
      <c r="D59" s="11">
        <v>140000</v>
      </c>
      <c r="E59" s="11">
        <v>70000</v>
      </c>
      <c r="F59" s="11">
        <f>G59+H59</f>
        <v>215084</v>
      </c>
      <c r="G59" s="11">
        <v>71530</v>
      </c>
      <c r="H59" s="11">
        <v>143554</v>
      </c>
      <c r="I59" s="11">
        <v>82374</v>
      </c>
      <c r="J59" s="11">
        <v>0</v>
      </c>
      <c r="K59" s="11">
        <f>F59-I59-J59</f>
        <v>132710</v>
      </c>
    </row>
    <row r="60" spans="1:11" s="6" customFormat="1" x14ac:dyDescent="0.25">
      <c r="A60" s="10" t="s">
        <v>166</v>
      </c>
      <c r="B60" s="10" t="s">
        <v>167</v>
      </c>
      <c r="C60" s="10" t="s">
        <v>168</v>
      </c>
      <c r="D60" s="11">
        <v>1508000</v>
      </c>
      <c r="E60" s="11">
        <v>1506000</v>
      </c>
      <c r="F60" s="11">
        <f>G60+H60</f>
        <v>1737</v>
      </c>
      <c r="G60" s="11">
        <v>386</v>
      </c>
      <c r="H60" s="11">
        <v>1351</v>
      </c>
      <c r="I60" s="11">
        <v>1266</v>
      </c>
      <c r="J60" s="11">
        <v>0</v>
      </c>
      <c r="K60" s="11">
        <f>F60-I60-J60</f>
        <v>471</v>
      </c>
    </row>
    <row r="61" spans="1:11" s="6" customFormat="1" ht="33" x14ac:dyDescent="0.25">
      <c r="A61" s="10" t="s">
        <v>169</v>
      </c>
      <c r="B61" s="10" t="s">
        <v>170</v>
      </c>
      <c r="C61" s="10" t="s">
        <v>171</v>
      </c>
      <c r="D61" s="11">
        <v>-2069000</v>
      </c>
      <c r="E61" s="11">
        <v>-1523000</v>
      </c>
      <c r="F61" s="11">
        <f>G61+H61</f>
        <v>-41385</v>
      </c>
      <c r="G61" s="11">
        <v>0</v>
      </c>
      <c r="H61" s="11">
        <v>-41385</v>
      </c>
      <c r="I61" s="11">
        <v>-41385</v>
      </c>
      <c r="J61" s="11">
        <v>0</v>
      </c>
      <c r="K61" s="11">
        <f>F61-I61-J61</f>
        <v>0</v>
      </c>
    </row>
    <row r="62" spans="1:11" s="6" customFormat="1" x14ac:dyDescent="0.25">
      <c r="A62" s="10" t="s">
        <v>172</v>
      </c>
      <c r="B62" s="10" t="s">
        <v>173</v>
      </c>
      <c r="C62" s="10" t="s">
        <v>174</v>
      </c>
      <c r="D62" s="11">
        <v>2069000</v>
      </c>
      <c r="E62" s="11">
        <v>1523000</v>
      </c>
      <c r="F62" s="11">
        <f>G62+H62</f>
        <v>41385</v>
      </c>
      <c r="G62" s="11">
        <v>0</v>
      </c>
      <c r="H62" s="11">
        <v>41385</v>
      </c>
      <c r="I62" s="11">
        <v>41385</v>
      </c>
      <c r="J62" s="11">
        <v>0</v>
      </c>
      <c r="K62" s="11">
        <f>F62-I62-J62</f>
        <v>0</v>
      </c>
    </row>
    <row r="63" spans="1:11" s="6" customFormat="1" ht="22.5" x14ac:dyDescent="0.25">
      <c r="A63" s="10" t="s">
        <v>175</v>
      </c>
      <c r="B63" s="10" t="s">
        <v>176</v>
      </c>
      <c r="C63" s="10" t="s">
        <v>177</v>
      </c>
      <c r="D63" s="11">
        <f>D64</f>
        <v>394000</v>
      </c>
      <c r="E63" s="11">
        <f>E64</f>
        <v>394000</v>
      </c>
      <c r="F63" s="11">
        <f>G63+H63</f>
        <v>3786</v>
      </c>
      <c r="G63" s="11">
        <f>G64</f>
        <v>0</v>
      </c>
      <c r="H63" s="11">
        <f>H64</f>
        <v>3786</v>
      </c>
      <c r="I63" s="11">
        <f>I64</f>
        <v>3786</v>
      </c>
      <c r="J63" s="11">
        <f>J64</f>
        <v>0</v>
      </c>
      <c r="K63" s="11">
        <f>F63-I63-J63</f>
        <v>0</v>
      </c>
    </row>
    <row r="64" spans="1:11" s="6" customFormat="1" ht="43.5" x14ac:dyDescent="0.25">
      <c r="A64" s="10" t="s">
        <v>178</v>
      </c>
      <c r="B64" s="10" t="s">
        <v>179</v>
      </c>
      <c r="C64" s="10" t="s">
        <v>180</v>
      </c>
      <c r="D64" s="11">
        <f>+D65</f>
        <v>394000</v>
      </c>
      <c r="E64" s="11">
        <f>+E65</f>
        <v>394000</v>
      </c>
      <c r="F64" s="11">
        <f>G64+H64</f>
        <v>3786</v>
      </c>
      <c r="G64" s="11">
        <f>+G65</f>
        <v>0</v>
      </c>
      <c r="H64" s="11">
        <f>+H65</f>
        <v>3786</v>
      </c>
      <c r="I64" s="11">
        <f>+I65</f>
        <v>3786</v>
      </c>
      <c r="J64" s="11">
        <f>+J65</f>
        <v>0</v>
      </c>
      <c r="K64" s="11">
        <f>F64-I64-J64</f>
        <v>0</v>
      </c>
    </row>
    <row r="65" spans="1:12" s="6" customFormat="1" ht="33" x14ac:dyDescent="0.25">
      <c r="A65" s="10" t="s">
        <v>181</v>
      </c>
      <c r="B65" s="10" t="s">
        <v>182</v>
      </c>
      <c r="C65" s="10" t="s">
        <v>183</v>
      </c>
      <c r="D65" s="11">
        <v>394000</v>
      </c>
      <c r="E65" s="11">
        <v>394000</v>
      </c>
      <c r="F65" s="11">
        <f>G65+H65</f>
        <v>3786</v>
      </c>
      <c r="G65" s="11">
        <v>0</v>
      </c>
      <c r="H65" s="11">
        <v>3786</v>
      </c>
      <c r="I65" s="11">
        <v>3786</v>
      </c>
      <c r="J65" s="11">
        <v>0</v>
      </c>
      <c r="K65" s="11">
        <f>F65-I65-J65</f>
        <v>0</v>
      </c>
    </row>
    <row r="66" spans="1:12" s="6" customFormat="1" x14ac:dyDescent="0.25">
      <c r="A66" s="10" t="s">
        <v>184</v>
      </c>
      <c r="B66" s="10" t="s">
        <v>185</v>
      </c>
      <c r="C66" s="10" t="s">
        <v>186</v>
      </c>
      <c r="D66" s="11">
        <f>D67</f>
        <v>5404000</v>
      </c>
      <c r="E66" s="11">
        <f>E67</f>
        <v>5104000</v>
      </c>
      <c r="F66" s="11">
        <f>G66+H66</f>
        <v>-954530</v>
      </c>
      <c r="G66" s="11">
        <f>G67</f>
        <v>0</v>
      </c>
      <c r="H66" s="11">
        <f>H67</f>
        <v>-954530</v>
      </c>
      <c r="I66" s="11">
        <f>I67</f>
        <v>-954530</v>
      </c>
      <c r="J66" s="11">
        <f>J67</f>
        <v>0</v>
      </c>
      <c r="K66" s="11">
        <f>F66-I66-J66</f>
        <v>0</v>
      </c>
    </row>
    <row r="67" spans="1:12" s="6" customFormat="1" ht="22.5" x14ac:dyDescent="0.25">
      <c r="A67" s="10" t="s">
        <v>187</v>
      </c>
      <c r="B67" s="10" t="s">
        <v>188</v>
      </c>
      <c r="C67" s="10" t="s">
        <v>189</v>
      </c>
      <c r="D67" s="11">
        <f>D68+D71</f>
        <v>5404000</v>
      </c>
      <c r="E67" s="11">
        <f>E68+E71</f>
        <v>5104000</v>
      </c>
      <c r="F67" s="11">
        <f>G67+H67</f>
        <v>-954530</v>
      </c>
      <c r="G67" s="11">
        <f>G68+G71</f>
        <v>0</v>
      </c>
      <c r="H67" s="11">
        <f>H68+H71</f>
        <v>-954530</v>
      </c>
      <c r="I67" s="11">
        <f>I68+I71</f>
        <v>-954530</v>
      </c>
      <c r="J67" s="11">
        <f>J68+J71</f>
        <v>0</v>
      </c>
      <c r="K67" s="11">
        <f>F67-I67-J67</f>
        <v>0</v>
      </c>
    </row>
    <row r="68" spans="1:12" s="6" customFormat="1" ht="96" x14ac:dyDescent="0.25">
      <c r="A68" s="10" t="s">
        <v>190</v>
      </c>
      <c r="B68" s="10" t="s">
        <v>191</v>
      </c>
      <c r="C68" s="10" t="s">
        <v>192</v>
      </c>
      <c r="D68" s="11">
        <f>+D69+D70</f>
        <v>4504000</v>
      </c>
      <c r="E68" s="11">
        <f>+E69+E70</f>
        <v>4204000</v>
      </c>
      <c r="F68" s="11">
        <f>G68+H68</f>
        <v>-1198570</v>
      </c>
      <c r="G68" s="11">
        <f>+G69+G70</f>
        <v>0</v>
      </c>
      <c r="H68" s="11">
        <f>+H69+H70</f>
        <v>-1198570</v>
      </c>
      <c r="I68" s="11">
        <f>+I69+I70</f>
        <v>-1198570</v>
      </c>
      <c r="J68" s="11">
        <f>+J69+J70</f>
        <v>0</v>
      </c>
      <c r="K68" s="11">
        <f>F68-I68-J68</f>
        <v>0</v>
      </c>
    </row>
    <row r="69" spans="1:12" s="6" customFormat="1" ht="43.5" x14ac:dyDescent="0.25">
      <c r="A69" s="10" t="s">
        <v>193</v>
      </c>
      <c r="B69" s="10" t="s">
        <v>194</v>
      </c>
      <c r="C69" s="10" t="s">
        <v>195</v>
      </c>
      <c r="D69" s="11">
        <v>500000</v>
      </c>
      <c r="E69" s="11">
        <v>200000</v>
      </c>
      <c r="F69" s="11">
        <f>G69+H69</f>
        <v>40252</v>
      </c>
      <c r="G69" s="11">
        <v>0</v>
      </c>
      <c r="H69" s="11">
        <v>40252</v>
      </c>
      <c r="I69" s="11">
        <v>40252</v>
      </c>
      <c r="J69" s="11">
        <v>0</v>
      </c>
      <c r="K69" s="11">
        <f>F69-I69-J69</f>
        <v>0</v>
      </c>
    </row>
    <row r="70" spans="1:12" s="6" customFormat="1" ht="22.5" x14ac:dyDescent="0.25">
      <c r="A70" s="10" t="s">
        <v>196</v>
      </c>
      <c r="B70" s="10" t="s">
        <v>197</v>
      </c>
      <c r="C70" s="10" t="s">
        <v>198</v>
      </c>
      <c r="D70" s="11">
        <v>4004000</v>
      </c>
      <c r="E70" s="11">
        <v>4004000</v>
      </c>
      <c r="F70" s="11">
        <f>G70+H70</f>
        <v>-1238822</v>
      </c>
      <c r="G70" s="11">
        <v>0</v>
      </c>
      <c r="H70" s="11">
        <v>-1238822</v>
      </c>
      <c r="I70" s="11">
        <v>-1238822</v>
      </c>
      <c r="J70" s="11">
        <v>0</v>
      </c>
      <c r="K70" s="11">
        <f>F70-I70-J70</f>
        <v>0</v>
      </c>
    </row>
    <row r="71" spans="1:12" s="6" customFormat="1" ht="33" x14ac:dyDescent="0.25">
      <c r="A71" s="10" t="s">
        <v>199</v>
      </c>
      <c r="B71" s="10" t="s">
        <v>200</v>
      </c>
      <c r="C71" s="10" t="s">
        <v>201</v>
      </c>
      <c r="D71" s="11">
        <f>+D72</f>
        <v>900000</v>
      </c>
      <c r="E71" s="11">
        <f>+E72</f>
        <v>900000</v>
      </c>
      <c r="F71" s="11">
        <f>G71+H71</f>
        <v>244040</v>
      </c>
      <c r="G71" s="11">
        <f>+G72</f>
        <v>0</v>
      </c>
      <c r="H71" s="11">
        <f>+H72</f>
        <v>244040</v>
      </c>
      <c r="I71" s="11">
        <f>+I72</f>
        <v>244040</v>
      </c>
      <c r="J71" s="11">
        <f>+J72</f>
        <v>0</v>
      </c>
      <c r="K71" s="11">
        <f>F71-I71-J71</f>
        <v>0</v>
      </c>
    </row>
    <row r="72" spans="1:12" s="6" customFormat="1" ht="43.5" x14ac:dyDescent="0.25">
      <c r="A72" s="10" t="s">
        <v>202</v>
      </c>
      <c r="B72" s="10" t="s">
        <v>203</v>
      </c>
      <c r="C72" s="10" t="s">
        <v>204</v>
      </c>
      <c r="D72" s="11">
        <v>900000</v>
      </c>
      <c r="E72" s="11">
        <v>900000</v>
      </c>
      <c r="F72" s="11">
        <f>G72+H72</f>
        <v>244040</v>
      </c>
      <c r="G72" s="11">
        <v>0</v>
      </c>
      <c r="H72" s="11">
        <v>244040</v>
      </c>
      <c r="I72" s="11">
        <v>244040</v>
      </c>
      <c r="J72" s="11">
        <v>0</v>
      </c>
      <c r="K72" s="11">
        <f>F72-I72-J72</f>
        <v>0</v>
      </c>
    </row>
    <row r="73" spans="1:12" s="6" customFormat="1" x14ac:dyDescent="0.25">
      <c r="A73" s="8"/>
      <c r="B73" s="8"/>
      <c r="C73" s="8"/>
      <c r="D73" s="9"/>
      <c r="E73" s="9"/>
      <c r="F73" s="9"/>
      <c r="G73" s="9"/>
      <c r="H73" s="9"/>
      <c r="I73" s="9"/>
      <c r="J73" s="9"/>
      <c r="K73" s="9"/>
    </row>
    <row r="74" spans="1:12" x14ac:dyDescent="0.25">
      <c r="A74" s="13" t="s">
        <v>205</v>
      </c>
      <c r="B74" s="13"/>
      <c r="C74" s="13"/>
      <c r="D74" s="13"/>
      <c r="E74" s="13" t="s">
        <v>207</v>
      </c>
      <c r="F74" s="13"/>
      <c r="G74" s="13"/>
      <c r="H74" s="13"/>
      <c r="I74" s="13" t="s">
        <v>208</v>
      </c>
      <c r="J74" s="13"/>
      <c r="K74" s="13"/>
      <c r="L74" s="13"/>
    </row>
    <row r="75" spans="1:12" x14ac:dyDescent="0.25">
      <c r="A75" s="3" t="s">
        <v>206</v>
      </c>
      <c r="B75" s="3"/>
      <c r="C75" s="3"/>
      <c r="D75" s="3"/>
      <c r="E75" s="3" t="s">
        <v>207</v>
      </c>
      <c r="F75" s="3"/>
      <c r="G75" s="3"/>
      <c r="H75" s="3"/>
      <c r="I75" s="3" t="s">
        <v>209</v>
      </c>
      <c r="J75" s="3"/>
      <c r="K75" s="3"/>
      <c r="L75" s="3"/>
    </row>
    <row r="147" spans="1:20" x14ac:dyDescent="0.25">
      <c r="A147" s="12"/>
      <c r="B147" s="12"/>
      <c r="C147" s="12"/>
      <c r="D147" s="12"/>
      <c r="I147" s="12"/>
      <c r="J147" s="12"/>
      <c r="K147" s="12"/>
      <c r="L147" s="12"/>
      <c r="Q147" s="12"/>
      <c r="R147" s="12"/>
      <c r="S147" s="12"/>
      <c r="T147" s="12"/>
    </row>
  </sheetData>
  <mergeCells count="22">
    <mergeCell ref="A74:D74"/>
    <mergeCell ref="A75:D75"/>
    <mergeCell ref="E74:H74"/>
    <mergeCell ref="E75:H75"/>
    <mergeCell ref="I74:L74"/>
    <mergeCell ref="I75:L75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210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211</v>
      </c>
      <c r="C11" s="10" t="s">
        <v>21</v>
      </c>
      <c r="D11" s="11">
        <f>D12+D62</f>
        <v>4331000</v>
      </c>
      <c r="E11" s="11">
        <f>E12+E62</f>
        <v>2458000</v>
      </c>
      <c r="F11" s="11">
        <f>G11+H11</f>
        <v>3751820</v>
      </c>
      <c r="G11" s="11">
        <f>G12+G62</f>
        <v>1148075</v>
      </c>
      <c r="H11" s="11">
        <f>H12+H62</f>
        <v>2603745</v>
      </c>
      <c r="I11" s="11">
        <f>I12+I62</f>
        <v>2335560</v>
      </c>
      <c r="J11" s="11">
        <f>J12+J62</f>
        <v>0</v>
      </c>
      <c r="K11" s="11">
        <f>F11-I11-J11</f>
        <v>1416260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D13+D44</f>
        <v>3831000</v>
      </c>
      <c r="E12" s="11">
        <f>E13+E44</f>
        <v>2258000</v>
      </c>
      <c r="F12" s="11">
        <f>G12+H12</f>
        <v>3711568</v>
      </c>
      <c r="G12" s="11">
        <f>G13+G44</f>
        <v>1148075</v>
      </c>
      <c r="H12" s="11">
        <f>H13+H44</f>
        <v>2563493</v>
      </c>
      <c r="I12" s="11">
        <f>I13+I44</f>
        <v>2295308</v>
      </c>
      <c r="J12" s="11">
        <f>J13+J44</f>
        <v>0</v>
      </c>
      <c r="K12" s="11">
        <f>F12-I12-J12</f>
        <v>1416260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D14+D21+D31+D41</f>
        <v>3943000</v>
      </c>
      <c r="E13" s="11">
        <f>E14+E21+E31+E41</f>
        <v>2053000</v>
      </c>
      <c r="F13" s="11">
        <f>G13+H13</f>
        <v>3020582</v>
      </c>
      <c r="G13" s="11">
        <f>G14+G21+G31+G41</f>
        <v>729936</v>
      </c>
      <c r="H13" s="11">
        <f>H14+H21+H31+H41</f>
        <v>2290646</v>
      </c>
      <c r="I13" s="11">
        <f>I14+I21+I31+I41</f>
        <v>2154467</v>
      </c>
      <c r="J13" s="11">
        <f>J14+J21+J31+J41</f>
        <v>0</v>
      </c>
      <c r="K13" s="11">
        <f>F13-I13-J13</f>
        <v>866115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531000</v>
      </c>
      <c r="E14" s="11">
        <f>+E15</f>
        <v>272000</v>
      </c>
      <c r="F14" s="11">
        <f>G14+H14</f>
        <v>309528</v>
      </c>
      <c r="G14" s="11">
        <f>+G15</f>
        <v>0</v>
      </c>
      <c r="H14" s="11">
        <f>+H15</f>
        <v>309528</v>
      </c>
      <c r="I14" s="11">
        <f>+I15</f>
        <v>309528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212</v>
      </c>
      <c r="B15" s="10" t="s">
        <v>35</v>
      </c>
      <c r="C15" s="10" t="s">
        <v>36</v>
      </c>
      <c r="D15" s="11">
        <f>D16+D18</f>
        <v>531000</v>
      </c>
      <c r="E15" s="11">
        <f>E16+E18</f>
        <v>272000</v>
      </c>
      <c r="F15" s="11">
        <f>G15+H15</f>
        <v>309528</v>
      </c>
      <c r="G15" s="11">
        <f>G16+G18</f>
        <v>0</v>
      </c>
      <c r="H15" s="11">
        <f>H16+H18</f>
        <v>309528</v>
      </c>
      <c r="I15" s="11">
        <f>I16+I18</f>
        <v>309528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11000</v>
      </c>
      <c r="E16" s="11">
        <f>+E17</f>
        <v>6000</v>
      </c>
      <c r="F16" s="11">
        <f>G16+H16</f>
        <v>8455</v>
      </c>
      <c r="G16" s="11">
        <f>+G17</f>
        <v>0</v>
      </c>
      <c r="H16" s="11">
        <f>+H17</f>
        <v>8455</v>
      </c>
      <c r="I16" s="11">
        <f>+I17</f>
        <v>8455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213</v>
      </c>
      <c r="B17" s="10" t="s">
        <v>41</v>
      </c>
      <c r="C17" s="10" t="s">
        <v>42</v>
      </c>
      <c r="D17" s="11">
        <v>11000</v>
      </c>
      <c r="E17" s="11">
        <v>6000</v>
      </c>
      <c r="F17" s="11">
        <f>G17+H17</f>
        <v>8455</v>
      </c>
      <c r="G17" s="11">
        <v>0</v>
      </c>
      <c r="H17" s="11">
        <v>8455</v>
      </c>
      <c r="I17" s="11">
        <v>8455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</f>
        <v>520000</v>
      </c>
      <c r="E18" s="11">
        <f>E19+E20</f>
        <v>266000</v>
      </c>
      <c r="F18" s="11">
        <f>G18+H18</f>
        <v>301073</v>
      </c>
      <c r="G18" s="11">
        <f>G19+G20</f>
        <v>0</v>
      </c>
      <c r="H18" s="11">
        <f>H19+H20</f>
        <v>301073</v>
      </c>
      <c r="I18" s="11">
        <f>I19+I20</f>
        <v>301073</v>
      </c>
      <c r="J18" s="11">
        <f>J19+J20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249000</v>
      </c>
      <c r="E19" s="11">
        <v>126000</v>
      </c>
      <c r="F19" s="11">
        <f>G19+H19</f>
        <v>167969</v>
      </c>
      <c r="G19" s="11">
        <v>0</v>
      </c>
      <c r="H19" s="11">
        <v>167969</v>
      </c>
      <c r="I19" s="11">
        <v>167969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271000</v>
      </c>
      <c r="E20" s="11">
        <v>140000</v>
      </c>
      <c r="F20" s="11">
        <f>G20+H20</f>
        <v>133104</v>
      </c>
      <c r="G20" s="11">
        <v>0</v>
      </c>
      <c r="H20" s="11">
        <v>133104</v>
      </c>
      <c r="I20" s="11">
        <v>133104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214</v>
      </c>
      <c r="B21" s="10" t="s">
        <v>53</v>
      </c>
      <c r="C21" s="10" t="s">
        <v>54</v>
      </c>
      <c r="D21" s="11">
        <f>D22</f>
        <v>385000</v>
      </c>
      <c r="E21" s="11">
        <f>E22</f>
        <v>205000</v>
      </c>
      <c r="F21" s="11">
        <f>G21+H21</f>
        <v>1011088</v>
      </c>
      <c r="G21" s="11">
        <f>G22</f>
        <v>663681</v>
      </c>
      <c r="H21" s="11">
        <f>H22</f>
        <v>347407</v>
      </c>
      <c r="I21" s="11">
        <f>I22</f>
        <v>258003</v>
      </c>
      <c r="J21" s="11">
        <f>J22</f>
        <v>0</v>
      </c>
      <c r="K21" s="11">
        <f>F21-I21-J21</f>
        <v>753085</v>
      </c>
    </row>
    <row r="22" spans="1:11" s="6" customFormat="1" ht="22.5" x14ac:dyDescent="0.25">
      <c r="A22" s="10" t="s">
        <v>52</v>
      </c>
      <c r="B22" s="10" t="s">
        <v>56</v>
      </c>
      <c r="C22" s="10" t="s">
        <v>57</v>
      </c>
      <c r="D22" s="11">
        <f>D23+D26+D30</f>
        <v>385000</v>
      </c>
      <c r="E22" s="11">
        <f>E23+E26+E30</f>
        <v>205000</v>
      </c>
      <c r="F22" s="11">
        <f>G22+H22</f>
        <v>1011088</v>
      </c>
      <c r="G22" s="11">
        <f>G23+G26+G30</f>
        <v>663681</v>
      </c>
      <c r="H22" s="11">
        <f>H23+H26+H30</f>
        <v>347407</v>
      </c>
      <c r="I22" s="11">
        <f>I23+I26+I30</f>
        <v>258003</v>
      </c>
      <c r="J22" s="11">
        <f>J23+J26+J30</f>
        <v>0</v>
      </c>
      <c r="K22" s="11">
        <f>F22-I22-J22</f>
        <v>753085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D24+D25</f>
        <v>81000</v>
      </c>
      <c r="E23" s="11">
        <f>E24+E25</f>
        <v>41000</v>
      </c>
      <c r="F23" s="11">
        <f>G23+H23</f>
        <v>125823</v>
      </c>
      <c r="G23" s="11">
        <f>G24+G25</f>
        <v>50513</v>
      </c>
      <c r="H23" s="11">
        <f>H24+H25</f>
        <v>75310</v>
      </c>
      <c r="I23" s="11">
        <f>I24+I25</f>
        <v>59118</v>
      </c>
      <c r="J23" s="11">
        <f>J24+J25</f>
        <v>0</v>
      </c>
      <c r="K23" s="11">
        <f>F23-I23-J23</f>
        <v>66705</v>
      </c>
    </row>
    <row r="24" spans="1:11" s="6" customFormat="1" x14ac:dyDescent="0.25">
      <c r="A24" s="10" t="s">
        <v>58</v>
      </c>
      <c r="B24" s="10" t="s">
        <v>62</v>
      </c>
      <c r="C24" s="10" t="s">
        <v>63</v>
      </c>
      <c r="D24" s="11">
        <v>33000</v>
      </c>
      <c r="E24" s="11">
        <v>17000</v>
      </c>
      <c r="F24" s="11">
        <f>G24+H24</f>
        <v>64991</v>
      </c>
      <c r="G24" s="11">
        <v>34913</v>
      </c>
      <c r="H24" s="11">
        <v>30078</v>
      </c>
      <c r="I24" s="11">
        <v>19504</v>
      </c>
      <c r="J24" s="11">
        <v>0</v>
      </c>
      <c r="K24" s="11">
        <f>F24-I24-J24</f>
        <v>45487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48000</v>
      </c>
      <c r="E25" s="11">
        <v>24000</v>
      </c>
      <c r="F25" s="11">
        <f>G25+H25</f>
        <v>60832</v>
      </c>
      <c r="G25" s="11">
        <v>15600</v>
      </c>
      <c r="H25" s="11">
        <v>45232</v>
      </c>
      <c r="I25" s="11">
        <v>39614</v>
      </c>
      <c r="J25" s="11">
        <v>0</v>
      </c>
      <c r="K25" s="11">
        <f>F25-I25-J25</f>
        <v>21218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f>D27+D28+D29</f>
        <v>294000</v>
      </c>
      <c r="E26" s="11">
        <f>E27+E28+E29</f>
        <v>158000</v>
      </c>
      <c r="F26" s="11">
        <f>G26+H26</f>
        <v>882534</v>
      </c>
      <c r="G26" s="11">
        <f>G27+G28+G29</f>
        <v>613168</v>
      </c>
      <c r="H26" s="11">
        <f>H27+H28+H29</f>
        <v>269366</v>
      </c>
      <c r="I26" s="11">
        <f>I27+I28+I29</f>
        <v>196154</v>
      </c>
      <c r="J26" s="11">
        <f>J27+J28+J29</f>
        <v>0</v>
      </c>
      <c r="K26" s="11">
        <f>F26-I26-J26</f>
        <v>686380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v>70000</v>
      </c>
      <c r="E27" s="11">
        <v>36000</v>
      </c>
      <c r="F27" s="11">
        <f>G27+H27</f>
        <v>164044</v>
      </c>
      <c r="G27" s="11">
        <v>97273</v>
      </c>
      <c r="H27" s="11">
        <v>66771</v>
      </c>
      <c r="I27" s="11">
        <v>44437</v>
      </c>
      <c r="J27" s="11">
        <v>0</v>
      </c>
      <c r="K27" s="11">
        <f>F27-I27-J27</f>
        <v>119607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4000</v>
      </c>
      <c r="E28" s="11">
        <v>2000</v>
      </c>
      <c r="F28" s="11">
        <f>G28+H28</f>
        <v>3177</v>
      </c>
      <c r="G28" s="11">
        <v>1672</v>
      </c>
      <c r="H28" s="11">
        <v>1505</v>
      </c>
      <c r="I28" s="11">
        <v>617</v>
      </c>
      <c r="J28" s="11">
        <v>0</v>
      </c>
      <c r="K28" s="11">
        <f>F28-I28-J28</f>
        <v>2560</v>
      </c>
    </row>
    <row r="29" spans="1:11" s="6" customFormat="1" x14ac:dyDescent="0.25">
      <c r="A29" s="10" t="s">
        <v>73</v>
      </c>
      <c r="B29" s="10" t="s">
        <v>77</v>
      </c>
      <c r="C29" s="10" t="s">
        <v>78</v>
      </c>
      <c r="D29" s="11">
        <v>220000</v>
      </c>
      <c r="E29" s="11">
        <v>120000</v>
      </c>
      <c r="F29" s="11">
        <f>G29+H29</f>
        <v>715313</v>
      </c>
      <c r="G29" s="11">
        <v>514223</v>
      </c>
      <c r="H29" s="11">
        <v>201090</v>
      </c>
      <c r="I29" s="11">
        <v>151100</v>
      </c>
      <c r="J29" s="11">
        <v>0</v>
      </c>
      <c r="K29" s="11">
        <f>F29-I29-J29</f>
        <v>564213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10000</v>
      </c>
      <c r="E30" s="11">
        <v>6000</v>
      </c>
      <c r="F30" s="11">
        <f>G30+H30</f>
        <v>2731</v>
      </c>
      <c r="G30" s="11">
        <v>0</v>
      </c>
      <c r="H30" s="11">
        <v>2731</v>
      </c>
      <c r="I30" s="11">
        <v>2731</v>
      </c>
      <c r="J30" s="11">
        <v>0</v>
      </c>
      <c r="K30" s="11">
        <f>F30-I30-J30</f>
        <v>0</v>
      </c>
    </row>
    <row r="31" spans="1:11" s="6" customFormat="1" ht="22.5" x14ac:dyDescent="0.25">
      <c r="A31" s="10" t="s">
        <v>215</v>
      </c>
      <c r="B31" s="10" t="s">
        <v>83</v>
      </c>
      <c r="C31" s="10" t="s">
        <v>84</v>
      </c>
      <c r="D31" s="11">
        <f>D32+D36</f>
        <v>3016000</v>
      </c>
      <c r="E31" s="11">
        <f>E32+E36</f>
        <v>1571000</v>
      </c>
      <c r="F31" s="11">
        <f>G31+H31</f>
        <v>1694469</v>
      </c>
      <c r="G31" s="11">
        <f>G32+G36</f>
        <v>66255</v>
      </c>
      <c r="H31" s="11">
        <f>H32+H36</f>
        <v>1628214</v>
      </c>
      <c r="I31" s="11">
        <f>I32+I36</f>
        <v>1581473</v>
      </c>
      <c r="J31" s="11">
        <f>J32+J36</f>
        <v>0</v>
      </c>
      <c r="K31" s="11">
        <f>F31-I31-J31</f>
        <v>112996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+D33+D34+D35</f>
        <v>2946000</v>
      </c>
      <c r="E32" s="11">
        <f>+E33+E34+E35</f>
        <v>1535000</v>
      </c>
      <c r="F32" s="11">
        <f>G32+H32</f>
        <v>1535000</v>
      </c>
      <c r="G32" s="11">
        <f>+G33+G34+G35</f>
        <v>0</v>
      </c>
      <c r="H32" s="11">
        <f>+H33+H34+H35</f>
        <v>1535000</v>
      </c>
      <c r="I32" s="11">
        <f>+I33+I34+I35</f>
        <v>1535000</v>
      </c>
      <c r="J32" s="11">
        <f>+J33+J34+J35</f>
        <v>0</v>
      </c>
      <c r="K32" s="11">
        <f>F32-I32-J32</f>
        <v>0</v>
      </c>
    </row>
    <row r="33" spans="1:11" s="6" customFormat="1" ht="43.5" x14ac:dyDescent="0.25">
      <c r="A33" s="10" t="s">
        <v>216</v>
      </c>
      <c r="B33" s="10" t="s">
        <v>89</v>
      </c>
      <c r="C33" s="10" t="s">
        <v>90</v>
      </c>
      <c r="D33" s="11">
        <v>1386000</v>
      </c>
      <c r="E33" s="11">
        <v>732000</v>
      </c>
      <c r="F33" s="11">
        <f>G33+H33</f>
        <v>732000</v>
      </c>
      <c r="G33" s="11">
        <v>0</v>
      </c>
      <c r="H33" s="11">
        <v>732000</v>
      </c>
      <c r="I33" s="11">
        <v>732000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217</v>
      </c>
      <c r="B34" s="10" t="s">
        <v>92</v>
      </c>
      <c r="C34" s="10" t="s">
        <v>93</v>
      </c>
      <c r="D34" s="11">
        <v>40000</v>
      </c>
      <c r="E34" s="11">
        <v>21000</v>
      </c>
      <c r="F34" s="11">
        <f>G34+H34</f>
        <v>21000</v>
      </c>
      <c r="G34" s="11">
        <v>0</v>
      </c>
      <c r="H34" s="11">
        <v>21000</v>
      </c>
      <c r="I34" s="11">
        <v>21000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95</v>
      </c>
      <c r="C35" s="10" t="s">
        <v>96</v>
      </c>
      <c r="D35" s="11">
        <v>1520000</v>
      </c>
      <c r="E35" s="11">
        <v>782000</v>
      </c>
      <c r="F35" s="11">
        <f>G35+H35</f>
        <v>782000</v>
      </c>
      <c r="G35" s="11">
        <v>0</v>
      </c>
      <c r="H35" s="11">
        <v>782000</v>
      </c>
      <c r="I35" s="11">
        <v>782000</v>
      </c>
      <c r="J35" s="11">
        <v>0</v>
      </c>
      <c r="K35" s="11">
        <f>F35-I35-J35</f>
        <v>0</v>
      </c>
    </row>
    <row r="36" spans="1:11" s="6" customFormat="1" ht="33" x14ac:dyDescent="0.25">
      <c r="A36" s="10" t="s">
        <v>218</v>
      </c>
      <c r="B36" s="10" t="s">
        <v>98</v>
      </c>
      <c r="C36" s="10" t="s">
        <v>99</v>
      </c>
      <c r="D36" s="11">
        <f>D37+D40</f>
        <v>70000</v>
      </c>
      <c r="E36" s="11">
        <f>E37+E40</f>
        <v>36000</v>
      </c>
      <c r="F36" s="11">
        <f>G36+H36</f>
        <v>159469</v>
      </c>
      <c r="G36" s="11">
        <f>G37+G40</f>
        <v>66255</v>
      </c>
      <c r="H36" s="11">
        <f>H37+H40</f>
        <v>93214</v>
      </c>
      <c r="I36" s="11">
        <f>I37+I40</f>
        <v>46473</v>
      </c>
      <c r="J36" s="11">
        <f>J37+J40</f>
        <v>0</v>
      </c>
      <c r="K36" s="11">
        <f>F36-I36-J36</f>
        <v>112996</v>
      </c>
    </row>
    <row r="37" spans="1:11" s="6" customFormat="1" ht="22.5" x14ac:dyDescent="0.25">
      <c r="A37" s="10" t="s">
        <v>219</v>
      </c>
      <c r="B37" s="10" t="s">
        <v>101</v>
      </c>
      <c r="C37" s="10" t="s">
        <v>102</v>
      </c>
      <c r="D37" s="11">
        <f>D38+D39</f>
        <v>70000</v>
      </c>
      <c r="E37" s="11">
        <f>E38+E39</f>
        <v>36000</v>
      </c>
      <c r="F37" s="11">
        <f>G37+H37</f>
        <v>158623</v>
      </c>
      <c r="G37" s="11">
        <f>G38+G39</f>
        <v>65904</v>
      </c>
      <c r="H37" s="11">
        <f>H38+H39</f>
        <v>92719</v>
      </c>
      <c r="I37" s="11">
        <f>I38+I39</f>
        <v>45945</v>
      </c>
      <c r="J37" s="11">
        <f>J38+J39</f>
        <v>0</v>
      </c>
      <c r="K37" s="11">
        <f>F37-I37-J37</f>
        <v>112678</v>
      </c>
    </row>
    <row r="38" spans="1:11" s="6" customFormat="1" ht="22.5" x14ac:dyDescent="0.25">
      <c r="A38" s="10" t="s">
        <v>97</v>
      </c>
      <c r="B38" s="10" t="s">
        <v>104</v>
      </c>
      <c r="C38" s="10" t="s">
        <v>105</v>
      </c>
      <c r="D38" s="11">
        <v>65000</v>
      </c>
      <c r="E38" s="11">
        <v>33000</v>
      </c>
      <c r="F38" s="11">
        <f>G38+H38</f>
        <v>137568</v>
      </c>
      <c r="G38" s="11">
        <v>61136</v>
      </c>
      <c r="H38" s="11">
        <v>76432</v>
      </c>
      <c r="I38" s="11">
        <v>35979</v>
      </c>
      <c r="J38" s="11">
        <v>0</v>
      </c>
      <c r="K38" s="11">
        <f>F38-I38-J38</f>
        <v>101589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5000</v>
      </c>
      <c r="E39" s="11">
        <v>3000</v>
      </c>
      <c r="F39" s="11">
        <f>G39+H39</f>
        <v>21055</v>
      </c>
      <c r="G39" s="11">
        <v>4768</v>
      </c>
      <c r="H39" s="11">
        <v>16287</v>
      </c>
      <c r="I39" s="11">
        <v>9966</v>
      </c>
      <c r="J39" s="11">
        <v>0</v>
      </c>
      <c r="K39" s="11">
        <f>F39-I39-J39</f>
        <v>11089</v>
      </c>
    </row>
    <row r="40" spans="1:11" s="6" customFormat="1" ht="33" x14ac:dyDescent="0.25">
      <c r="A40" s="10" t="s">
        <v>106</v>
      </c>
      <c r="B40" s="10" t="s">
        <v>110</v>
      </c>
      <c r="C40" s="10" t="s">
        <v>111</v>
      </c>
      <c r="D40" s="11">
        <v>0</v>
      </c>
      <c r="E40" s="11">
        <v>0</v>
      </c>
      <c r="F40" s="11">
        <f>G40+H40</f>
        <v>846</v>
      </c>
      <c r="G40" s="11">
        <v>351</v>
      </c>
      <c r="H40" s="11">
        <v>495</v>
      </c>
      <c r="I40" s="11">
        <v>528</v>
      </c>
      <c r="J40" s="11">
        <v>0</v>
      </c>
      <c r="K40" s="11">
        <f>F40-I40-J40</f>
        <v>318</v>
      </c>
    </row>
    <row r="41" spans="1:11" s="6" customFormat="1" ht="22.5" x14ac:dyDescent="0.25">
      <c r="A41" s="10" t="s">
        <v>220</v>
      </c>
      <c r="B41" s="10" t="s">
        <v>113</v>
      </c>
      <c r="C41" s="10" t="s">
        <v>114</v>
      </c>
      <c r="D41" s="11">
        <f>D42</f>
        <v>11000</v>
      </c>
      <c r="E41" s="11">
        <f>E42</f>
        <v>5000</v>
      </c>
      <c r="F41" s="11">
        <f>G41+H41</f>
        <v>5497</v>
      </c>
      <c r="G41" s="11">
        <f>G42</f>
        <v>0</v>
      </c>
      <c r="H41" s="11">
        <f>H42</f>
        <v>5497</v>
      </c>
      <c r="I41" s="11">
        <f>I42</f>
        <v>5463</v>
      </c>
      <c r="J41" s="11">
        <f>J42</f>
        <v>0</v>
      </c>
      <c r="K41" s="11">
        <f>F41-I41-J41</f>
        <v>34</v>
      </c>
    </row>
    <row r="42" spans="1:11" s="6" customFormat="1" x14ac:dyDescent="0.25">
      <c r="A42" s="10" t="s">
        <v>109</v>
      </c>
      <c r="B42" s="10" t="s">
        <v>116</v>
      </c>
      <c r="C42" s="10" t="s">
        <v>117</v>
      </c>
      <c r="D42" s="11">
        <f>D43</f>
        <v>11000</v>
      </c>
      <c r="E42" s="11">
        <f>E43</f>
        <v>5000</v>
      </c>
      <c r="F42" s="11">
        <f>G42+H42</f>
        <v>5497</v>
      </c>
      <c r="G42" s="11">
        <f>G43</f>
        <v>0</v>
      </c>
      <c r="H42" s="11">
        <f>H43</f>
        <v>5497</v>
      </c>
      <c r="I42" s="11">
        <f>I43</f>
        <v>5463</v>
      </c>
      <c r="J42" s="11">
        <f>J43</f>
        <v>0</v>
      </c>
      <c r="K42" s="11">
        <f>F42-I42-J42</f>
        <v>34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v>11000</v>
      </c>
      <c r="E43" s="11">
        <v>5000</v>
      </c>
      <c r="F43" s="11">
        <f>G43+H43</f>
        <v>5497</v>
      </c>
      <c r="G43" s="11">
        <v>0</v>
      </c>
      <c r="H43" s="11">
        <v>5497</v>
      </c>
      <c r="I43" s="11">
        <v>5463</v>
      </c>
      <c r="J43" s="11">
        <v>0</v>
      </c>
      <c r="K43" s="11">
        <f>F43-I43-J43</f>
        <v>34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f>D45+D49</f>
        <v>-112000</v>
      </c>
      <c r="E44" s="11">
        <f>E45+E49</f>
        <v>205000</v>
      </c>
      <c r="F44" s="11">
        <f>G44+H44</f>
        <v>690986</v>
      </c>
      <c r="G44" s="11">
        <f>G45+G49</f>
        <v>418139</v>
      </c>
      <c r="H44" s="11">
        <f>H45+H49</f>
        <v>272847</v>
      </c>
      <c r="I44" s="11">
        <f>I45+I49</f>
        <v>140841</v>
      </c>
      <c r="J44" s="11">
        <f>J45+J49</f>
        <v>0</v>
      </c>
      <c r="K44" s="11">
        <f>F44-I44-J44</f>
        <v>550145</v>
      </c>
    </row>
    <row r="45" spans="1:11" s="6" customFormat="1" ht="22.5" x14ac:dyDescent="0.25">
      <c r="A45" s="10" t="s">
        <v>118</v>
      </c>
      <c r="B45" s="10" t="s">
        <v>125</v>
      </c>
      <c r="C45" s="10" t="s">
        <v>126</v>
      </c>
      <c r="D45" s="11">
        <f>D46</f>
        <v>45000</v>
      </c>
      <c r="E45" s="11">
        <f>E46</f>
        <v>20000</v>
      </c>
      <c r="F45" s="11">
        <f>G45+H45</f>
        <v>46478</v>
      </c>
      <c r="G45" s="11">
        <f>G46</f>
        <v>2045</v>
      </c>
      <c r="H45" s="11">
        <f>H46</f>
        <v>44433</v>
      </c>
      <c r="I45" s="11">
        <f>I46</f>
        <v>6473</v>
      </c>
      <c r="J45" s="11">
        <f>J46</f>
        <v>0</v>
      </c>
      <c r="K45" s="11">
        <f>F45-I45-J45</f>
        <v>40005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+D47</f>
        <v>45000</v>
      </c>
      <c r="E46" s="11">
        <f>+E47</f>
        <v>20000</v>
      </c>
      <c r="F46" s="11">
        <f>G46+H46</f>
        <v>46478</v>
      </c>
      <c r="G46" s="11">
        <f>+G47</f>
        <v>2045</v>
      </c>
      <c r="H46" s="11">
        <f>+H47</f>
        <v>44433</v>
      </c>
      <c r="I46" s="11">
        <f>+I47</f>
        <v>6473</v>
      </c>
      <c r="J46" s="11">
        <f>+J47</f>
        <v>0</v>
      </c>
      <c r="K46" s="11">
        <f>F46-I46-J46</f>
        <v>40005</v>
      </c>
    </row>
    <row r="47" spans="1:11" s="6" customFormat="1" x14ac:dyDescent="0.25">
      <c r="A47" s="10" t="s">
        <v>221</v>
      </c>
      <c r="B47" s="10" t="s">
        <v>131</v>
      </c>
      <c r="C47" s="10" t="s">
        <v>132</v>
      </c>
      <c r="D47" s="11">
        <f>+D48</f>
        <v>45000</v>
      </c>
      <c r="E47" s="11">
        <f>+E48</f>
        <v>20000</v>
      </c>
      <c r="F47" s="11">
        <f>G47+H47</f>
        <v>46478</v>
      </c>
      <c r="G47" s="11">
        <f>+G48</f>
        <v>2045</v>
      </c>
      <c r="H47" s="11">
        <f>+H48</f>
        <v>44433</v>
      </c>
      <c r="I47" s="11">
        <f>+I48</f>
        <v>6473</v>
      </c>
      <c r="J47" s="11">
        <f>+J48</f>
        <v>0</v>
      </c>
      <c r="K47" s="11">
        <f>F47-I47-J47</f>
        <v>40005</v>
      </c>
    </row>
    <row r="48" spans="1:11" s="6" customFormat="1" ht="22.5" x14ac:dyDescent="0.25">
      <c r="A48" s="10" t="s">
        <v>222</v>
      </c>
      <c r="B48" s="10" t="s">
        <v>134</v>
      </c>
      <c r="C48" s="10" t="s">
        <v>135</v>
      </c>
      <c r="D48" s="11">
        <v>45000</v>
      </c>
      <c r="E48" s="11">
        <v>20000</v>
      </c>
      <c r="F48" s="11">
        <f>G48+H48</f>
        <v>46478</v>
      </c>
      <c r="G48" s="11">
        <v>2045</v>
      </c>
      <c r="H48" s="11">
        <v>44433</v>
      </c>
      <c r="I48" s="11">
        <v>6473</v>
      </c>
      <c r="J48" s="11">
        <v>0</v>
      </c>
      <c r="K48" s="11">
        <f>F48-I48-J48</f>
        <v>40005</v>
      </c>
    </row>
    <row r="49" spans="1:11" s="6" customFormat="1" ht="22.5" x14ac:dyDescent="0.25">
      <c r="A49" s="10" t="s">
        <v>223</v>
      </c>
      <c r="B49" s="10" t="s">
        <v>137</v>
      </c>
      <c r="C49" s="10" t="s">
        <v>138</v>
      </c>
      <c r="D49" s="11">
        <f>D50+D54+D57+D60</f>
        <v>-157000</v>
      </c>
      <c r="E49" s="11">
        <f>E50+E54+E57+E60</f>
        <v>185000</v>
      </c>
      <c r="F49" s="11">
        <f>G49+H49</f>
        <v>644508</v>
      </c>
      <c r="G49" s="11">
        <f>G50+G54+G57+G60</f>
        <v>416094</v>
      </c>
      <c r="H49" s="11">
        <f>H50+H54+H57+H60</f>
        <v>228414</v>
      </c>
      <c r="I49" s="11">
        <f>I50+I54+I57+I60</f>
        <v>134368</v>
      </c>
      <c r="J49" s="11">
        <f>J50+J54+J57+J60</f>
        <v>0</v>
      </c>
      <c r="K49" s="11">
        <f>F49-I49-J49</f>
        <v>510140</v>
      </c>
    </row>
    <row r="50" spans="1:11" s="6" customFormat="1" ht="43.5" x14ac:dyDescent="0.25">
      <c r="A50" s="10" t="s">
        <v>224</v>
      </c>
      <c r="B50" s="10" t="s">
        <v>140</v>
      </c>
      <c r="C50" s="10" t="s">
        <v>141</v>
      </c>
      <c r="D50" s="11">
        <f>D51+D52+D53</f>
        <v>164000</v>
      </c>
      <c r="E50" s="11">
        <f>E51+E52+E53</f>
        <v>82000</v>
      </c>
      <c r="F50" s="11">
        <f>G50+H50</f>
        <v>109825</v>
      </c>
      <c r="G50" s="11">
        <f>G51+G52+G53</f>
        <v>24931</v>
      </c>
      <c r="H50" s="11">
        <f>H51+H52+H53</f>
        <v>84894</v>
      </c>
      <c r="I50" s="11">
        <f>I51+I52+I53</f>
        <v>47223</v>
      </c>
      <c r="J50" s="11">
        <f>J51+J52+J53</f>
        <v>0</v>
      </c>
      <c r="K50" s="11">
        <f>F50-I50-J50</f>
        <v>62602</v>
      </c>
    </row>
    <row r="51" spans="1:11" s="6" customFormat="1" x14ac:dyDescent="0.25">
      <c r="A51" s="10" t="s">
        <v>136</v>
      </c>
      <c r="B51" s="10" t="s">
        <v>143</v>
      </c>
      <c r="C51" s="10" t="s">
        <v>144</v>
      </c>
      <c r="D51" s="11">
        <v>4000</v>
      </c>
      <c r="E51" s="11">
        <v>2000</v>
      </c>
      <c r="F51" s="11">
        <f>G51+H51</f>
        <v>4698</v>
      </c>
      <c r="G51" s="11">
        <v>888</v>
      </c>
      <c r="H51" s="11">
        <v>3810</v>
      </c>
      <c r="I51" s="11">
        <v>2763</v>
      </c>
      <c r="J51" s="11">
        <v>0</v>
      </c>
      <c r="K51" s="11">
        <f>F51-I51-J51</f>
        <v>1935</v>
      </c>
    </row>
    <row r="52" spans="1:11" s="6" customFormat="1" ht="22.5" x14ac:dyDescent="0.25">
      <c r="A52" s="10" t="s">
        <v>225</v>
      </c>
      <c r="B52" s="10" t="s">
        <v>146</v>
      </c>
      <c r="C52" s="10" t="s">
        <v>147</v>
      </c>
      <c r="D52" s="11">
        <v>0</v>
      </c>
      <c r="E52" s="11">
        <v>0</v>
      </c>
      <c r="F52" s="11">
        <f>G52+H52</f>
        <v>1955</v>
      </c>
      <c r="G52" s="11">
        <v>1955</v>
      </c>
      <c r="H52" s="11">
        <v>0</v>
      </c>
      <c r="I52" s="11">
        <v>0</v>
      </c>
      <c r="J52" s="11">
        <v>0</v>
      </c>
      <c r="K52" s="11">
        <f>F52-I52-J52</f>
        <v>1955</v>
      </c>
    </row>
    <row r="53" spans="1:11" s="6" customFormat="1" ht="22.5" x14ac:dyDescent="0.25">
      <c r="A53" s="10" t="s">
        <v>145</v>
      </c>
      <c r="B53" s="10" t="s">
        <v>149</v>
      </c>
      <c r="C53" s="10" t="s">
        <v>150</v>
      </c>
      <c r="D53" s="11">
        <v>160000</v>
      </c>
      <c r="E53" s="11">
        <v>80000</v>
      </c>
      <c r="F53" s="11">
        <f>G53+H53</f>
        <v>103172</v>
      </c>
      <c r="G53" s="11">
        <v>22088</v>
      </c>
      <c r="H53" s="11">
        <v>81084</v>
      </c>
      <c r="I53" s="11">
        <v>44460</v>
      </c>
      <c r="J53" s="11">
        <v>0</v>
      </c>
      <c r="K53" s="11">
        <f>F53-I53-J53</f>
        <v>58712</v>
      </c>
    </row>
    <row r="54" spans="1:11" s="6" customFormat="1" ht="22.5" x14ac:dyDescent="0.25">
      <c r="A54" s="10" t="s">
        <v>226</v>
      </c>
      <c r="B54" s="10" t="s">
        <v>152</v>
      </c>
      <c r="C54" s="10" t="s">
        <v>153</v>
      </c>
      <c r="D54" s="11">
        <f>D55</f>
        <v>100000</v>
      </c>
      <c r="E54" s="11">
        <f>E55</f>
        <v>50000</v>
      </c>
      <c r="F54" s="11">
        <f>G54+H54</f>
        <v>359247</v>
      </c>
      <c r="G54" s="11">
        <f>G55</f>
        <v>319247</v>
      </c>
      <c r="H54" s="11">
        <f>H55</f>
        <v>40000</v>
      </c>
      <c r="I54" s="11">
        <f>I55</f>
        <v>44890</v>
      </c>
      <c r="J54" s="11">
        <f>J55</f>
        <v>0</v>
      </c>
      <c r="K54" s="11">
        <f>F54-I54-J54</f>
        <v>314357</v>
      </c>
    </row>
    <row r="55" spans="1:11" s="6" customFormat="1" ht="22.5" x14ac:dyDescent="0.25">
      <c r="A55" s="10" t="s">
        <v>227</v>
      </c>
      <c r="B55" s="10" t="s">
        <v>155</v>
      </c>
      <c r="C55" s="10" t="s">
        <v>156</v>
      </c>
      <c r="D55" s="11">
        <f>D56</f>
        <v>100000</v>
      </c>
      <c r="E55" s="11">
        <f>E56</f>
        <v>50000</v>
      </c>
      <c r="F55" s="11">
        <f>G55+H55</f>
        <v>359247</v>
      </c>
      <c r="G55" s="11">
        <f>G56</f>
        <v>319247</v>
      </c>
      <c r="H55" s="11">
        <f>H56</f>
        <v>40000</v>
      </c>
      <c r="I55" s="11">
        <f>I56</f>
        <v>44890</v>
      </c>
      <c r="J55" s="11">
        <f>J56</f>
        <v>0</v>
      </c>
      <c r="K55" s="11">
        <f>F55-I55-J55</f>
        <v>314357</v>
      </c>
    </row>
    <row r="56" spans="1:11" s="6" customFormat="1" ht="22.5" x14ac:dyDescent="0.25">
      <c r="A56" s="10" t="s">
        <v>151</v>
      </c>
      <c r="B56" s="10" t="s">
        <v>158</v>
      </c>
      <c r="C56" s="10" t="s">
        <v>159</v>
      </c>
      <c r="D56" s="11">
        <v>100000</v>
      </c>
      <c r="E56" s="11">
        <v>50000</v>
      </c>
      <c r="F56" s="11">
        <f>G56+H56</f>
        <v>359247</v>
      </c>
      <c r="G56" s="11">
        <v>319247</v>
      </c>
      <c r="H56" s="11">
        <v>40000</v>
      </c>
      <c r="I56" s="11">
        <v>44890</v>
      </c>
      <c r="J56" s="11">
        <v>0</v>
      </c>
      <c r="K56" s="11">
        <f>F56-I56-J56</f>
        <v>314357</v>
      </c>
    </row>
    <row r="57" spans="1:11" s="6" customFormat="1" ht="33" x14ac:dyDescent="0.25">
      <c r="A57" s="10" t="s">
        <v>228</v>
      </c>
      <c r="B57" s="10" t="s">
        <v>161</v>
      </c>
      <c r="C57" s="10" t="s">
        <v>162</v>
      </c>
      <c r="D57" s="11">
        <f>+D58+D59</f>
        <v>1648000</v>
      </c>
      <c r="E57" s="11">
        <f>+E58+E59</f>
        <v>1576000</v>
      </c>
      <c r="F57" s="11">
        <f>G57+H57</f>
        <v>216821</v>
      </c>
      <c r="G57" s="11">
        <f>+G58+G59</f>
        <v>71916</v>
      </c>
      <c r="H57" s="11">
        <f>+H58+H59</f>
        <v>144905</v>
      </c>
      <c r="I57" s="11">
        <f>+I58+I59</f>
        <v>83640</v>
      </c>
      <c r="J57" s="11">
        <f>+J58+J59</f>
        <v>0</v>
      </c>
      <c r="K57" s="11">
        <f>F57-I57-J57</f>
        <v>133181</v>
      </c>
    </row>
    <row r="58" spans="1:11" s="6" customFormat="1" x14ac:dyDescent="0.25">
      <c r="A58" s="10" t="s">
        <v>229</v>
      </c>
      <c r="B58" s="10" t="s">
        <v>164</v>
      </c>
      <c r="C58" s="10" t="s">
        <v>165</v>
      </c>
      <c r="D58" s="11">
        <v>140000</v>
      </c>
      <c r="E58" s="11">
        <v>70000</v>
      </c>
      <c r="F58" s="11">
        <f>G58+H58</f>
        <v>215084</v>
      </c>
      <c r="G58" s="11">
        <v>71530</v>
      </c>
      <c r="H58" s="11">
        <v>143554</v>
      </c>
      <c r="I58" s="11">
        <v>82374</v>
      </c>
      <c r="J58" s="11">
        <v>0</v>
      </c>
      <c r="K58" s="11">
        <f>F58-I58-J58</f>
        <v>132710</v>
      </c>
    </row>
    <row r="59" spans="1:11" s="6" customFormat="1" x14ac:dyDescent="0.25">
      <c r="A59" s="10" t="s">
        <v>230</v>
      </c>
      <c r="B59" s="10" t="s">
        <v>167</v>
      </c>
      <c r="C59" s="10" t="s">
        <v>168</v>
      </c>
      <c r="D59" s="11">
        <v>1508000</v>
      </c>
      <c r="E59" s="11">
        <v>1506000</v>
      </c>
      <c r="F59" s="11">
        <f>G59+H59</f>
        <v>1737</v>
      </c>
      <c r="G59" s="11">
        <v>386</v>
      </c>
      <c r="H59" s="11">
        <v>1351</v>
      </c>
      <c r="I59" s="11">
        <v>1266</v>
      </c>
      <c r="J59" s="11">
        <v>0</v>
      </c>
      <c r="K59" s="11">
        <f>F59-I59-J59</f>
        <v>471</v>
      </c>
    </row>
    <row r="60" spans="1:11" s="6" customFormat="1" ht="22.5" x14ac:dyDescent="0.25">
      <c r="A60" s="10" t="s">
        <v>231</v>
      </c>
      <c r="B60" s="10" t="s">
        <v>232</v>
      </c>
      <c r="C60" s="10" t="s">
        <v>233</v>
      </c>
      <c r="D60" s="11">
        <f>+D61</f>
        <v>-2069000</v>
      </c>
      <c r="E60" s="11">
        <f>+E61</f>
        <v>-1523000</v>
      </c>
      <c r="F60" s="11">
        <f>G60+H60</f>
        <v>-41385</v>
      </c>
      <c r="G60" s="11">
        <f>+G61</f>
        <v>0</v>
      </c>
      <c r="H60" s="11">
        <f>+H61</f>
        <v>-41385</v>
      </c>
      <c r="I60" s="11">
        <f>+I61</f>
        <v>-41385</v>
      </c>
      <c r="J60" s="11">
        <f>+J61</f>
        <v>0</v>
      </c>
      <c r="K60" s="11">
        <f>F60-I60-J60</f>
        <v>0</v>
      </c>
    </row>
    <row r="61" spans="1:11" s="6" customFormat="1" ht="33" x14ac:dyDescent="0.25">
      <c r="A61" s="10" t="s">
        <v>234</v>
      </c>
      <c r="B61" s="10" t="s">
        <v>170</v>
      </c>
      <c r="C61" s="10" t="s">
        <v>171</v>
      </c>
      <c r="D61" s="11">
        <v>-2069000</v>
      </c>
      <c r="E61" s="11">
        <v>-1523000</v>
      </c>
      <c r="F61" s="11">
        <f>G61+H61</f>
        <v>-41385</v>
      </c>
      <c r="G61" s="11">
        <v>0</v>
      </c>
      <c r="H61" s="11">
        <v>-41385</v>
      </c>
      <c r="I61" s="11">
        <v>-41385</v>
      </c>
      <c r="J61" s="11">
        <v>0</v>
      </c>
      <c r="K61" s="11">
        <f>F61-I61-J61</f>
        <v>0</v>
      </c>
    </row>
    <row r="62" spans="1:11" s="6" customFormat="1" x14ac:dyDescent="0.25">
      <c r="A62" s="10" t="s">
        <v>235</v>
      </c>
      <c r="B62" s="10" t="s">
        <v>185</v>
      </c>
      <c r="C62" s="10" t="s">
        <v>186</v>
      </c>
      <c r="D62" s="11">
        <f>D63</f>
        <v>500000</v>
      </c>
      <c r="E62" s="11">
        <f>E63</f>
        <v>200000</v>
      </c>
      <c r="F62" s="11">
        <f>G62+H62</f>
        <v>40252</v>
      </c>
      <c r="G62" s="11">
        <f>G63</f>
        <v>0</v>
      </c>
      <c r="H62" s="11">
        <f>H63</f>
        <v>40252</v>
      </c>
      <c r="I62" s="11">
        <f>I63</f>
        <v>40252</v>
      </c>
      <c r="J62" s="11">
        <f>J63</f>
        <v>0</v>
      </c>
      <c r="K62" s="11">
        <f>F62-I62-J62</f>
        <v>0</v>
      </c>
    </row>
    <row r="63" spans="1:11" s="6" customFormat="1" ht="22.5" x14ac:dyDescent="0.25">
      <c r="A63" s="10" t="s">
        <v>236</v>
      </c>
      <c r="B63" s="10" t="s">
        <v>188</v>
      </c>
      <c r="C63" s="10" t="s">
        <v>189</v>
      </c>
      <c r="D63" s="11">
        <f>D64</f>
        <v>500000</v>
      </c>
      <c r="E63" s="11">
        <f>E64</f>
        <v>200000</v>
      </c>
      <c r="F63" s="11">
        <f>G63+H63</f>
        <v>40252</v>
      </c>
      <c r="G63" s="11">
        <f>G64</f>
        <v>0</v>
      </c>
      <c r="H63" s="11">
        <f>H64</f>
        <v>40252</v>
      </c>
      <c r="I63" s="11">
        <f>I64</f>
        <v>40252</v>
      </c>
      <c r="J63" s="11">
        <f>J64</f>
        <v>0</v>
      </c>
      <c r="K63" s="11">
        <f>F63-I63-J63</f>
        <v>0</v>
      </c>
    </row>
    <row r="64" spans="1:11" s="6" customFormat="1" ht="96" x14ac:dyDescent="0.25">
      <c r="A64" s="10" t="s">
        <v>237</v>
      </c>
      <c r="B64" s="10" t="s">
        <v>191</v>
      </c>
      <c r="C64" s="10" t="s">
        <v>192</v>
      </c>
      <c r="D64" s="11">
        <f>+D65</f>
        <v>500000</v>
      </c>
      <c r="E64" s="11">
        <f>+E65</f>
        <v>200000</v>
      </c>
      <c r="F64" s="11">
        <f>G64+H64</f>
        <v>40252</v>
      </c>
      <c r="G64" s="11">
        <f>+G65</f>
        <v>0</v>
      </c>
      <c r="H64" s="11">
        <f>+H65</f>
        <v>40252</v>
      </c>
      <c r="I64" s="11">
        <f>+I65</f>
        <v>40252</v>
      </c>
      <c r="J64" s="11">
        <f>+J65</f>
        <v>0</v>
      </c>
      <c r="K64" s="11">
        <f>F64-I64-J64</f>
        <v>0</v>
      </c>
    </row>
    <row r="65" spans="1:12" s="6" customFormat="1" ht="43.5" x14ac:dyDescent="0.25">
      <c r="A65" s="10" t="s">
        <v>238</v>
      </c>
      <c r="B65" s="10" t="s">
        <v>194</v>
      </c>
      <c r="C65" s="10" t="s">
        <v>195</v>
      </c>
      <c r="D65" s="11">
        <v>500000</v>
      </c>
      <c r="E65" s="11">
        <v>200000</v>
      </c>
      <c r="F65" s="11">
        <f>G65+H65</f>
        <v>40252</v>
      </c>
      <c r="G65" s="11">
        <v>0</v>
      </c>
      <c r="H65" s="11">
        <v>40252</v>
      </c>
      <c r="I65" s="11">
        <v>40252</v>
      </c>
      <c r="J65" s="11">
        <v>0</v>
      </c>
      <c r="K65" s="11">
        <f>F65-I65-J65</f>
        <v>0</v>
      </c>
    </row>
    <row r="66" spans="1:12" s="6" customFormat="1" x14ac:dyDescent="0.25">
      <c r="A66" s="8"/>
      <c r="B66" s="8"/>
      <c r="C66" s="8"/>
      <c r="D66" s="9"/>
      <c r="E66" s="9"/>
      <c r="F66" s="9"/>
      <c r="G66" s="9"/>
      <c r="H66" s="9"/>
      <c r="I66" s="9"/>
      <c r="J66" s="9"/>
      <c r="K66" s="9"/>
    </row>
    <row r="67" spans="1:12" x14ac:dyDescent="0.25">
      <c r="A67" s="13" t="s">
        <v>205</v>
      </c>
      <c r="B67" s="13"/>
      <c r="C67" s="13"/>
      <c r="D67" s="13"/>
      <c r="E67" s="13" t="s">
        <v>207</v>
      </c>
      <c r="F67" s="13"/>
      <c r="G67" s="13"/>
      <c r="H67" s="13"/>
      <c r="I67" s="13" t="s">
        <v>208</v>
      </c>
      <c r="J67" s="13"/>
      <c r="K67" s="13"/>
      <c r="L67" s="13"/>
    </row>
    <row r="68" spans="1:12" x14ac:dyDescent="0.25">
      <c r="A68" s="3" t="s">
        <v>206</v>
      </c>
      <c r="B68" s="3"/>
      <c r="C68" s="3"/>
      <c r="D68" s="3"/>
      <c r="E68" s="3" t="s">
        <v>207</v>
      </c>
      <c r="F68" s="3"/>
      <c r="G68" s="3"/>
      <c r="H68" s="3"/>
      <c r="I68" s="3" t="s">
        <v>209</v>
      </c>
      <c r="J68" s="3"/>
      <c r="K68" s="3"/>
      <c r="L68" s="3"/>
    </row>
    <row r="133" spans="1:20" x14ac:dyDescent="0.25">
      <c r="A133" s="12"/>
      <c r="B133" s="12"/>
      <c r="C133" s="12"/>
      <c r="D133" s="12"/>
      <c r="I133" s="12"/>
      <c r="J133" s="12"/>
      <c r="K133" s="12"/>
      <c r="L133" s="12"/>
      <c r="Q133" s="12"/>
      <c r="R133" s="12"/>
      <c r="S133" s="12"/>
      <c r="T133" s="12"/>
    </row>
  </sheetData>
  <mergeCells count="22">
    <mergeCell ref="A67:D67"/>
    <mergeCell ref="A68:D68"/>
    <mergeCell ref="E67:H67"/>
    <mergeCell ref="E68:H68"/>
    <mergeCell ref="I67:L67"/>
    <mergeCell ref="I68:L6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239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240</v>
      </c>
      <c r="C11" s="10" t="s">
        <v>21</v>
      </c>
      <c r="D11" s="11">
        <f>D12+D17+D20</f>
        <v>7367000</v>
      </c>
      <c r="E11" s="11">
        <f>E12+E17+E20</f>
        <v>6821000</v>
      </c>
      <c r="F11" s="11">
        <f>G11+H11</f>
        <v>-949611</v>
      </c>
      <c r="G11" s="11">
        <f>G12+G17+G20</f>
        <v>0</v>
      </c>
      <c r="H11" s="11">
        <f>H12+H17+H20</f>
        <v>-949611</v>
      </c>
      <c r="I11" s="11">
        <f>I12+I17+I20</f>
        <v>-949611</v>
      </c>
      <c r="J11" s="11">
        <f>J12+J17+J20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2069000</v>
      </c>
      <c r="E12" s="11">
        <f>+E13</f>
        <v>1523000</v>
      </c>
      <c r="F12" s="11">
        <f>G12+H12</f>
        <v>41385</v>
      </c>
      <c r="G12" s="11">
        <f>+G13</f>
        <v>0</v>
      </c>
      <c r="H12" s="11">
        <f>+H13</f>
        <v>41385</v>
      </c>
      <c r="I12" s="11">
        <f>+I13</f>
        <v>41385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241</v>
      </c>
      <c r="B13" s="10" t="s">
        <v>122</v>
      </c>
      <c r="C13" s="10" t="s">
        <v>123</v>
      </c>
      <c r="D13" s="11">
        <f>+D14</f>
        <v>2069000</v>
      </c>
      <c r="E13" s="11">
        <f>+E14</f>
        <v>1523000</v>
      </c>
      <c r="F13" s="11">
        <f>G13+H13</f>
        <v>41385</v>
      </c>
      <c r="G13" s="11">
        <f>+G14</f>
        <v>0</v>
      </c>
      <c r="H13" s="11">
        <f>+H14</f>
        <v>41385</v>
      </c>
      <c r="I13" s="11">
        <f>+I14</f>
        <v>41385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212</v>
      </c>
      <c r="B14" s="10" t="s">
        <v>137</v>
      </c>
      <c r="C14" s="10" t="s">
        <v>138</v>
      </c>
      <c r="D14" s="11">
        <f>+D15</f>
        <v>2069000</v>
      </c>
      <c r="E14" s="11">
        <f>+E15</f>
        <v>1523000</v>
      </c>
      <c r="F14" s="11">
        <f>G14+H14</f>
        <v>41385</v>
      </c>
      <c r="G14" s="11">
        <f>+G15</f>
        <v>0</v>
      </c>
      <c r="H14" s="11">
        <f>+H15</f>
        <v>41385</v>
      </c>
      <c r="I14" s="11">
        <f>+I15</f>
        <v>41385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242</v>
      </c>
      <c r="B15" s="10" t="s">
        <v>232</v>
      </c>
      <c r="C15" s="10" t="s">
        <v>233</v>
      </c>
      <c r="D15" s="11">
        <f>+D16</f>
        <v>2069000</v>
      </c>
      <c r="E15" s="11">
        <f>+E16</f>
        <v>1523000</v>
      </c>
      <c r="F15" s="11">
        <f>G15+H15</f>
        <v>41385</v>
      </c>
      <c r="G15" s="11">
        <f>+G16</f>
        <v>0</v>
      </c>
      <c r="H15" s="11">
        <f>+H16</f>
        <v>41385</v>
      </c>
      <c r="I15" s="11">
        <f>+I16</f>
        <v>41385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243</v>
      </c>
      <c r="B16" s="10" t="s">
        <v>173</v>
      </c>
      <c r="C16" s="10" t="s">
        <v>174</v>
      </c>
      <c r="D16" s="11">
        <v>2069000</v>
      </c>
      <c r="E16" s="11">
        <v>1523000</v>
      </c>
      <c r="F16" s="11">
        <f>G16+H16</f>
        <v>41385</v>
      </c>
      <c r="G16" s="11">
        <v>0</v>
      </c>
      <c r="H16" s="11">
        <v>41385</v>
      </c>
      <c r="I16" s="11">
        <v>41385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70</v>
      </c>
      <c r="B17" s="10" t="s">
        <v>176</v>
      </c>
      <c r="C17" s="10" t="s">
        <v>177</v>
      </c>
      <c r="D17" s="11">
        <f>D18</f>
        <v>394000</v>
      </c>
      <c r="E17" s="11">
        <f>E18</f>
        <v>394000</v>
      </c>
      <c r="F17" s="11">
        <f>G17+H17</f>
        <v>3786</v>
      </c>
      <c r="G17" s="11">
        <f>G18</f>
        <v>0</v>
      </c>
      <c r="H17" s="11">
        <f>H18</f>
        <v>3786</v>
      </c>
      <c r="I17" s="11">
        <f>I18</f>
        <v>3786</v>
      </c>
      <c r="J17" s="11">
        <f>J18</f>
        <v>0</v>
      </c>
      <c r="K17" s="11">
        <f>F17-I17-J17</f>
        <v>0</v>
      </c>
    </row>
    <row r="18" spans="1:12" s="6" customFormat="1" ht="43.5" x14ac:dyDescent="0.25">
      <c r="A18" s="10" t="s">
        <v>73</v>
      </c>
      <c r="B18" s="10" t="s">
        <v>179</v>
      </c>
      <c r="C18" s="10" t="s">
        <v>180</v>
      </c>
      <c r="D18" s="11">
        <f>+D19</f>
        <v>394000</v>
      </c>
      <c r="E18" s="11">
        <f>+E19</f>
        <v>394000</v>
      </c>
      <c r="F18" s="11">
        <f>G18+H18</f>
        <v>3786</v>
      </c>
      <c r="G18" s="11">
        <f>+G19</f>
        <v>0</v>
      </c>
      <c r="H18" s="11">
        <f>+H19</f>
        <v>3786</v>
      </c>
      <c r="I18" s="11">
        <f>+I19</f>
        <v>3786</v>
      </c>
      <c r="J18" s="11">
        <f>+J19</f>
        <v>0</v>
      </c>
      <c r="K18" s="11">
        <f>F18-I18-J18</f>
        <v>0</v>
      </c>
    </row>
    <row r="19" spans="1:12" s="6" customFormat="1" ht="33" x14ac:dyDescent="0.25">
      <c r="A19" s="10" t="s">
        <v>79</v>
      </c>
      <c r="B19" s="10" t="s">
        <v>182</v>
      </c>
      <c r="C19" s="10" t="s">
        <v>183</v>
      </c>
      <c r="D19" s="11">
        <v>394000</v>
      </c>
      <c r="E19" s="11">
        <v>394000</v>
      </c>
      <c r="F19" s="11">
        <f>G19+H19</f>
        <v>3786</v>
      </c>
      <c r="G19" s="11">
        <v>0</v>
      </c>
      <c r="H19" s="11">
        <v>3786</v>
      </c>
      <c r="I19" s="11">
        <v>3786</v>
      </c>
      <c r="J19" s="11">
        <v>0</v>
      </c>
      <c r="K19" s="11">
        <f>F19-I19-J19</f>
        <v>0</v>
      </c>
    </row>
    <row r="20" spans="1:12" s="6" customFormat="1" x14ac:dyDescent="0.25">
      <c r="A20" s="10" t="s">
        <v>217</v>
      </c>
      <c r="B20" s="10" t="s">
        <v>185</v>
      </c>
      <c r="C20" s="10" t="s">
        <v>186</v>
      </c>
      <c r="D20" s="11">
        <f>D21</f>
        <v>4904000</v>
      </c>
      <c r="E20" s="11">
        <f>E21</f>
        <v>4904000</v>
      </c>
      <c r="F20" s="11">
        <f>G20+H20</f>
        <v>-994782</v>
      </c>
      <c r="G20" s="11">
        <f>G21</f>
        <v>0</v>
      </c>
      <c r="H20" s="11">
        <f>H21</f>
        <v>-994782</v>
      </c>
      <c r="I20" s="11">
        <f>I21</f>
        <v>-994782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91</v>
      </c>
      <c r="B21" s="10" t="s">
        <v>188</v>
      </c>
      <c r="C21" s="10" t="s">
        <v>189</v>
      </c>
      <c r="D21" s="11">
        <f>D22+D24</f>
        <v>4904000</v>
      </c>
      <c r="E21" s="11">
        <f>E22+E24</f>
        <v>4904000</v>
      </c>
      <c r="F21" s="11">
        <f>G21+H21</f>
        <v>-994782</v>
      </c>
      <c r="G21" s="11">
        <f>G22+G24</f>
        <v>0</v>
      </c>
      <c r="H21" s="11">
        <f>H22+H24</f>
        <v>-994782</v>
      </c>
      <c r="I21" s="11">
        <f>I22+I24</f>
        <v>-994782</v>
      </c>
      <c r="J21" s="11">
        <f>J22+J24</f>
        <v>0</v>
      </c>
      <c r="K21" s="11">
        <f>F21-I21-J21</f>
        <v>0</v>
      </c>
    </row>
    <row r="22" spans="1:12" s="6" customFormat="1" ht="96" x14ac:dyDescent="0.25">
      <c r="A22" s="10" t="s">
        <v>94</v>
      </c>
      <c r="B22" s="10" t="s">
        <v>191</v>
      </c>
      <c r="C22" s="10" t="s">
        <v>192</v>
      </c>
      <c r="D22" s="11">
        <f>+D23</f>
        <v>4004000</v>
      </c>
      <c r="E22" s="11">
        <f>+E23</f>
        <v>4004000</v>
      </c>
      <c r="F22" s="11">
        <f>G22+H22</f>
        <v>-1238822</v>
      </c>
      <c r="G22" s="11">
        <f>+G23</f>
        <v>0</v>
      </c>
      <c r="H22" s="11">
        <f>+H23</f>
        <v>-1238822</v>
      </c>
      <c r="I22" s="11">
        <f>+I23</f>
        <v>-1238822</v>
      </c>
      <c r="J22" s="11">
        <f>+J23</f>
        <v>0</v>
      </c>
      <c r="K22" s="11">
        <f>F22-I22-J22</f>
        <v>0</v>
      </c>
    </row>
    <row r="23" spans="1:12" s="6" customFormat="1" ht="22.5" x14ac:dyDescent="0.25">
      <c r="A23" s="10" t="s">
        <v>244</v>
      </c>
      <c r="B23" s="10" t="s">
        <v>197</v>
      </c>
      <c r="C23" s="10" t="s">
        <v>198</v>
      </c>
      <c r="D23" s="11">
        <v>4004000</v>
      </c>
      <c r="E23" s="11">
        <v>4004000</v>
      </c>
      <c r="F23" s="11">
        <f>G23+H23</f>
        <v>-1238822</v>
      </c>
      <c r="G23" s="11">
        <v>0</v>
      </c>
      <c r="H23" s="11">
        <v>-1238822</v>
      </c>
      <c r="I23" s="11">
        <v>-1238822</v>
      </c>
      <c r="J23" s="11">
        <v>0</v>
      </c>
      <c r="K23" s="11">
        <f>F23-I23-J23</f>
        <v>0</v>
      </c>
    </row>
    <row r="24" spans="1:12" s="6" customFormat="1" ht="33" x14ac:dyDescent="0.25">
      <c r="A24" s="10" t="s">
        <v>245</v>
      </c>
      <c r="B24" s="10" t="s">
        <v>200</v>
      </c>
      <c r="C24" s="10" t="s">
        <v>201</v>
      </c>
      <c r="D24" s="11">
        <f>+D25</f>
        <v>900000</v>
      </c>
      <c r="E24" s="11">
        <f>+E25</f>
        <v>900000</v>
      </c>
      <c r="F24" s="11">
        <f>G24+H24</f>
        <v>244040</v>
      </c>
      <c r="G24" s="11">
        <f>+G25</f>
        <v>0</v>
      </c>
      <c r="H24" s="11">
        <f>+H25</f>
        <v>244040</v>
      </c>
      <c r="I24" s="11">
        <f>+I25</f>
        <v>244040</v>
      </c>
      <c r="J24" s="11">
        <f>+J25</f>
        <v>0</v>
      </c>
      <c r="K24" s="11">
        <f>F24-I24-J24</f>
        <v>0</v>
      </c>
    </row>
    <row r="25" spans="1:12" s="6" customFormat="1" ht="43.5" x14ac:dyDescent="0.25">
      <c r="A25" s="10" t="s">
        <v>172</v>
      </c>
      <c r="B25" s="10" t="s">
        <v>203</v>
      </c>
      <c r="C25" s="10" t="s">
        <v>204</v>
      </c>
      <c r="D25" s="11">
        <v>900000</v>
      </c>
      <c r="E25" s="11">
        <v>900000</v>
      </c>
      <c r="F25" s="11">
        <f>G25+H25</f>
        <v>244040</v>
      </c>
      <c r="G25" s="11">
        <v>0</v>
      </c>
      <c r="H25" s="11">
        <v>244040</v>
      </c>
      <c r="I25" s="11">
        <v>244040</v>
      </c>
      <c r="J25" s="11">
        <v>0</v>
      </c>
      <c r="K25" s="11">
        <f>F25-I25-J25</f>
        <v>0</v>
      </c>
    </row>
    <row r="26" spans="1:12" s="6" customFormat="1" x14ac:dyDescent="0.25">
      <c r="A26" s="8"/>
      <c r="B26" s="8"/>
      <c r="C26" s="8"/>
      <c r="D26" s="9"/>
      <c r="E26" s="9"/>
      <c r="F26" s="9"/>
      <c r="G26" s="9"/>
      <c r="H26" s="9"/>
      <c r="I26" s="9"/>
      <c r="J26" s="9"/>
      <c r="K26" s="9"/>
    </row>
    <row r="27" spans="1:12" x14ac:dyDescent="0.25">
      <c r="A27" s="13" t="s">
        <v>205</v>
      </c>
      <c r="B27" s="13"/>
      <c r="C27" s="13"/>
      <c r="D27" s="13"/>
      <c r="E27" s="13" t="s">
        <v>207</v>
      </c>
      <c r="F27" s="13"/>
      <c r="G27" s="13"/>
      <c r="H27" s="13"/>
      <c r="I27" s="13" t="s">
        <v>208</v>
      </c>
      <c r="J27" s="13"/>
      <c r="K27" s="13"/>
      <c r="L27" s="13"/>
    </row>
    <row r="28" spans="1:12" x14ac:dyDescent="0.25">
      <c r="A28" s="3" t="s">
        <v>206</v>
      </c>
      <c r="B28" s="3"/>
      <c r="C28" s="3"/>
      <c r="D28" s="3"/>
      <c r="E28" s="3" t="s">
        <v>207</v>
      </c>
      <c r="F28" s="3"/>
      <c r="G28" s="3"/>
      <c r="H28" s="3"/>
      <c r="I28" s="3" t="s">
        <v>209</v>
      </c>
      <c r="J28" s="3"/>
      <c r="K28" s="3"/>
      <c r="L28" s="3"/>
    </row>
    <row r="53" spans="1:20" x14ac:dyDescent="0.25">
      <c r="A53" s="12"/>
      <c r="B53" s="12"/>
      <c r="C53" s="12"/>
      <c r="D53" s="12"/>
      <c r="I53" s="12"/>
      <c r="J53" s="12"/>
      <c r="K53" s="12"/>
      <c r="L53" s="12"/>
      <c r="Q53" s="12"/>
      <c r="R53" s="12"/>
      <c r="S53" s="12"/>
      <c r="T53" s="12"/>
    </row>
  </sheetData>
  <mergeCells count="22">
    <mergeCell ref="A27:D27"/>
    <mergeCell ref="A28:D28"/>
    <mergeCell ref="E27:H27"/>
    <mergeCell ref="E28:H28"/>
    <mergeCell ref="I27:L27"/>
    <mergeCell ref="I28:L2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Razvan</dc:creator>
  <cp:lastModifiedBy>Razvan</cp:lastModifiedBy>
  <dcterms:created xsi:type="dcterms:W3CDTF">2023-07-25T11:30:23Z</dcterms:created>
  <dcterms:modified xsi:type="dcterms:W3CDTF">2023-07-25T11:30:44Z</dcterms:modified>
</cp:coreProperties>
</file>