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8D7D2A01-323C-43BF-A616-5ECB598F223B}" xr6:coauthVersionLast="43" xr6:coauthVersionMax="43" xr10:uidLastSave="{00000000-0000-0000-0000-000000000000}"/>
  <bookViews>
    <workbookView xWindow="735" yWindow="735" windowWidth="15375" windowHeight="7875" activeTab="2" xr2:uid="{CB38EAC7-3081-4A6C-A37B-270C61F514C1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D25" i="3"/>
  <c r="E25" i="3"/>
  <c r="G25" i="3"/>
  <c r="F25" i="3" s="1"/>
  <c r="K25" i="3" s="1"/>
  <c r="H25" i="3"/>
  <c r="I25" i="3"/>
  <c r="J25" i="3"/>
  <c r="F26" i="3"/>
  <c r="K26" i="3" s="1"/>
  <c r="D28" i="3"/>
  <c r="D27" i="3" s="1"/>
  <c r="E28" i="3"/>
  <c r="E27" i="3" s="1"/>
  <c r="F28" i="3"/>
  <c r="K28" i="3" s="1"/>
  <c r="G28" i="3"/>
  <c r="G27" i="3" s="1"/>
  <c r="F27" i="3" s="1"/>
  <c r="K27" i="3" s="1"/>
  <c r="H28" i="3"/>
  <c r="H27" i="3" s="1"/>
  <c r="I28" i="3"/>
  <c r="I27" i="3" s="1"/>
  <c r="J28" i="3"/>
  <c r="J27" i="3" s="1"/>
  <c r="F29" i="3"/>
  <c r="K29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H26" i="2"/>
  <c r="F26" i="2" s="1"/>
  <c r="K26" i="2" s="1"/>
  <c r="I26" i="2"/>
  <c r="J26" i="2"/>
  <c r="F27" i="2"/>
  <c r="K27" i="2"/>
  <c r="F28" i="2"/>
  <c r="K28" i="2" s="1"/>
  <c r="F29" i="2"/>
  <c r="K29" i="2"/>
  <c r="F30" i="2"/>
  <c r="K30" i="2" s="1"/>
  <c r="D32" i="2"/>
  <c r="E32" i="2"/>
  <c r="G32" i="2"/>
  <c r="G31" i="2" s="1"/>
  <c r="H32" i="2"/>
  <c r="F32" i="2" s="1"/>
  <c r="K32" i="2" s="1"/>
  <c r="I32" i="2"/>
  <c r="J32" i="2"/>
  <c r="F33" i="2"/>
  <c r="K33" i="2"/>
  <c r="F34" i="2"/>
  <c r="K34" i="2" s="1"/>
  <c r="F35" i="2"/>
  <c r="K35" i="2"/>
  <c r="D37" i="2"/>
  <c r="D36" i="2" s="1"/>
  <c r="E37" i="2"/>
  <c r="E36" i="2" s="1"/>
  <c r="G37" i="2"/>
  <c r="G36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 s="1"/>
  <c r="D42" i="2"/>
  <c r="D41" i="2" s="1"/>
  <c r="E42" i="2"/>
  <c r="E41" i="2" s="1"/>
  <c r="G42" i="2"/>
  <c r="G41" i="2" s="1"/>
  <c r="H42" i="2"/>
  <c r="F42" i="2" s="1"/>
  <c r="K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D50" i="2"/>
  <c r="E50" i="2"/>
  <c r="G50" i="2"/>
  <c r="H50" i="2"/>
  <c r="F50" i="2" s="1"/>
  <c r="K50" i="2" s="1"/>
  <c r="I50" i="2"/>
  <c r="J50" i="2"/>
  <c r="F51" i="2"/>
  <c r="K51" i="2"/>
  <c r="F52" i="2"/>
  <c r="K52" i="2" s="1"/>
  <c r="F53" i="2"/>
  <c r="K53" i="2"/>
  <c r="D55" i="2"/>
  <c r="D54" i="2" s="1"/>
  <c r="E55" i="2"/>
  <c r="E54" i="2" s="1"/>
  <c r="G55" i="2"/>
  <c r="F55" i="2" s="1"/>
  <c r="K55" i="2" s="1"/>
  <c r="H55" i="2"/>
  <c r="H54" i="2" s="1"/>
  <c r="I55" i="2"/>
  <c r="I54" i="2" s="1"/>
  <c r="J55" i="2"/>
  <c r="J54" i="2" s="1"/>
  <c r="F56" i="2"/>
  <c r="K56" i="2" s="1"/>
  <c r="D57" i="2"/>
  <c r="E57" i="2"/>
  <c r="G57" i="2"/>
  <c r="H57" i="2"/>
  <c r="F57" i="2" s="1"/>
  <c r="K57" i="2" s="1"/>
  <c r="I57" i="2"/>
  <c r="J57" i="2"/>
  <c r="F58" i="2"/>
  <c r="K58" i="2"/>
  <c r="F59" i="2"/>
  <c r="K59" i="2" s="1"/>
  <c r="D60" i="2"/>
  <c r="E60" i="2"/>
  <c r="G60" i="2"/>
  <c r="H60" i="2"/>
  <c r="F60" i="2" s="1"/>
  <c r="K60" i="2" s="1"/>
  <c r="I60" i="2"/>
  <c r="J60" i="2"/>
  <c r="F61" i="2"/>
  <c r="K61" i="2"/>
  <c r="D64" i="2"/>
  <c r="D63" i="2" s="1"/>
  <c r="D62" i="2" s="1"/>
  <c r="E64" i="2"/>
  <c r="E63" i="2" s="1"/>
  <c r="E62" i="2" s="1"/>
  <c r="G64" i="2"/>
  <c r="F64" i="2" s="1"/>
  <c r="K64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 s="1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G24" i="1"/>
  <c r="G23" i="1" s="1"/>
  <c r="H24" i="1"/>
  <c r="F24" i="1" s="1"/>
  <c r="K24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H27" i="1"/>
  <c r="F27" i="1" s="1"/>
  <c r="K27" i="1" s="1"/>
  <c r="I27" i="1"/>
  <c r="J27" i="1"/>
  <c r="F28" i="1"/>
  <c r="K28" i="1"/>
  <c r="F29" i="1"/>
  <c r="K29" i="1" s="1"/>
  <c r="F30" i="1"/>
  <c r="K30" i="1"/>
  <c r="F31" i="1"/>
  <c r="K31" i="1" s="1"/>
  <c r="D33" i="1"/>
  <c r="E33" i="1"/>
  <c r="G33" i="1"/>
  <c r="H33" i="1"/>
  <c r="F33" i="1" s="1"/>
  <c r="K33" i="1" s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G43" i="1"/>
  <c r="G42" i="1" s="1"/>
  <c r="H43" i="1"/>
  <c r="F43" i="1" s="1"/>
  <c r="K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E51" i="1"/>
  <c r="G51" i="1"/>
  <c r="G50" i="1" s="1"/>
  <c r="H51" i="1"/>
  <c r="F51" i="1" s="1"/>
  <c r="K51" i="1" s="1"/>
  <c r="I51" i="1"/>
  <c r="J51" i="1"/>
  <c r="F52" i="1"/>
  <c r="K52" i="1"/>
  <c r="F53" i="1"/>
  <c r="K53" i="1" s="1"/>
  <c r="F54" i="1"/>
  <c r="K54" i="1"/>
  <c r="D56" i="1"/>
  <c r="D55" i="1" s="1"/>
  <c r="E56" i="1"/>
  <c r="E55" i="1" s="1"/>
  <c r="G56" i="1"/>
  <c r="G55" i="1" s="1"/>
  <c r="H56" i="1"/>
  <c r="H55" i="1" s="1"/>
  <c r="I56" i="1"/>
  <c r="I55" i="1" s="1"/>
  <c r="J56" i="1"/>
  <c r="J55" i="1" s="1"/>
  <c r="F57" i="1"/>
  <c r="K57" i="1" s="1"/>
  <c r="D58" i="1"/>
  <c r="E58" i="1"/>
  <c r="G58" i="1"/>
  <c r="H58" i="1"/>
  <c r="F58" i="1" s="1"/>
  <c r="K58" i="1" s="1"/>
  <c r="I58" i="1"/>
  <c r="J58" i="1"/>
  <c r="F59" i="1"/>
  <c r="K59" i="1"/>
  <c r="F60" i="1"/>
  <c r="K60" i="1" s="1"/>
  <c r="F61" i="1"/>
  <c r="K61" i="1"/>
  <c r="F62" i="1"/>
  <c r="K62" i="1" s="1"/>
  <c r="D64" i="1"/>
  <c r="D63" i="1" s="1"/>
  <c r="E64" i="1"/>
  <c r="E63" i="1" s="1"/>
  <c r="G64" i="1"/>
  <c r="G63" i="1" s="1"/>
  <c r="H64" i="1"/>
  <c r="F64" i="1" s="1"/>
  <c r="K64" i="1" s="1"/>
  <c r="I64" i="1"/>
  <c r="I63" i="1" s="1"/>
  <c r="J64" i="1"/>
  <c r="J63" i="1" s="1"/>
  <c r="F65" i="1"/>
  <c r="K65" i="1"/>
  <c r="D68" i="1"/>
  <c r="D67" i="1" s="1"/>
  <c r="D66" i="1" s="1"/>
  <c r="E68" i="1"/>
  <c r="E67" i="1" s="1"/>
  <c r="E66" i="1" s="1"/>
  <c r="G68" i="1"/>
  <c r="G67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F70" i="1"/>
  <c r="K70" i="1"/>
  <c r="F71" i="1"/>
  <c r="K71" i="1" s="1"/>
  <c r="D72" i="1"/>
  <c r="E72" i="1"/>
  <c r="G72" i="1"/>
  <c r="H72" i="1"/>
  <c r="F72" i="1" s="1"/>
  <c r="K72" i="1" s="1"/>
  <c r="I72" i="1"/>
  <c r="J72" i="1"/>
  <c r="F73" i="1"/>
  <c r="K73" i="1"/>
  <c r="D75" i="1"/>
  <c r="D74" i="1" s="1"/>
  <c r="E75" i="1"/>
  <c r="E74" i="1" s="1"/>
  <c r="G75" i="1"/>
  <c r="F75" i="1" s="1"/>
  <c r="K75" i="1" s="1"/>
  <c r="H75" i="1"/>
  <c r="H74" i="1" s="1"/>
  <c r="I75" i="1"/>
  <c r="I74" i="1" s="1"/>
  <c r="J75" i="1"/>
  <c r="J74" i="1" s="1"/>
  <c r="F76" i="1"/>
  <c r="K76" i="1" s="1"/>
  <c r="H11" i="3" l="1"/>
  <c r="G20" i="3"/>
  <c r="F20" i="3" s="1"/>
  <c r="K20" i="3" s="1"/>
  <c r="F21" i="3"/>
  <c r="K21" i="3" s="1"/>
  <c r="F17" i="3"/>
  <c r="K17" i="3" s="1"/>
  <c r="G13" i="3"/>
  <c r="F14" i="3"/>
  <c r="K14" i="3" s="1"/>
  <c r="J11" i="3"/>
  <c r="E11" i="3"/>
  <c r="I11" i="3"/>
  <c r="D11" i="3"/>
  <c r="F22" i="3"/>
  <c r="K22" i="3" s="1"/>
  <c r="F15" i="3"/>
  <c r="K15" i="3" s="1"/>
  <c r="J49" i="2"/>
  <c r="E49" i="2"/>
  <c r="I44" i="2"/>
  <c r="F36" i="2"/>
  <c r="K36" i="2" s="1"/>
  <c r="J31" i="2"/>
  <c r="E31" i="2"/>
  <c r="E13" i="2" s="1"/>
  <c r="E12" i="2" s="1"/>
  <c r="E11" i="2" s="1"/>
  <c r="G21" i="2"/>
  <c r="J44" i="2"/>
  <c r="F31" i="2"/>
  <c r="K31" i="2" s="1"/>
  <c r="I49" i="2"/>
  <c r="D49" i="2"/>
  <c r="D44" i="2" s="1"/>
  <c r="I31" i="2"/>
  <c r="I13" i="2" s="1"/>
  <c r="I12" i="2" s="1"/>
  <c r="I11" i="2" s="1"/>
  <c r="D31" i="2"/>
  <c r="J13" i="2"/>
  <c r="J12" i="2" s="1"/>
  <c r="J11" i="2" s="1"/>
  <c r="E44" i="2"/>
  <c r="G45" i="2"/>
  <c r="F46" i="2"/>
  <c r="K46" i="2" s="1"/>
  <c r="D13" i="2"/>
  <c r="G63" i="2"/>
  <c r="G54" i="2"/>
  <c r="F54" i="2" s="1"/>
  <c r="K54" i="2" s="1"/>
  <c r="G15" i="2"/>
  <c r="H49" i="2"/>
  <c r="H44" i="2" s="1"/>
  <c r="F47" i="2"/>
  <c r="K47" i="2" s="1"/>
  <c r="H41" i="2"/>
  <c r="F41" i="2" s="1"/>
  <c r="K41" i="2" s="1"/>
  <c r="F37" i="2"/>
  <c r="K37" i="2" s="1"/>
  <c r="H31" i="2"/>
  <c r="H22" i="2"/>
  <c r="H21" i="2" s="1"/>
  <c r="H13" i="2" s="1"/>
  <c r="H12" i="2" s="1"/>
  <c r="H11" i="2" s="1"/>
  <c r="F55" i="1"/>
  <c r="K55" i="1" s="1"/>
  <c r="J50" i="1"/>
  <c r="J45" i="1" s="1"/>
  <c r="E50" i="1"/>
  <c r="E45" i="1" s="1"/>
  <c r="J32" i="1"/>
  <c r="E32" i="1"/>
  <c r="E14" i="1" s="1"/>
  <c r="G22" i="1"/>
  <c r="G15" i="1"/>
  <c r="F16" i="1"/>
  <c r="K16" i="1" s="1"/>
  <c r="G66" i="1"/>
  <c r="F66" i="1" s="1"/>
  <c r="K66" i="1" s="1"/>
  <c r="F67" i="1"/>
  <c r="K67" i="1" s="1"/>
  <c r="I50" i="1"/>
  <c r="I45" i="1" s="1"/>
  <c r="D50" i="1"/>
  <c r="D45" i="1" s="1"/>
  <c r="I32" i="1"/>
  <c r="D32" i="1"/>
  <c r="J14" i="1"/>
  <c r="G46" i="1"/>
  <c r="F47" i="1"/>
  <c r="K47" i="1" s="1"/>
  <c r="I14" i="1"/>
  <c r="D14" i="1"/>
  <c r="G74" i="1"/>
  <c r="F74" i="1" s="1"/>
  <c r="K74" i="1" s="1"/>
  <c r="G37" i="1"/>
  <c r="F37" i="1" s="1"/>
  <c r="K37" i="1" s="1"/>
  <c r="H63" i="1"/>
  <c r="F63" i="1" s="1"/>
  <c r="K63" i="1" s="1"/>
  <c r="F56" i="1"/>
  <c r="K56" i="1" s="1"/>
  <c r="H50" i="1"/>
  <c r="H45" i="1" s="1"/>
  <c r="F48" i="1"/>
  <c r="K48" i="1" s="1"/>
  <c r="H42" i="1"/>
  <c r="F42" i="1" s="1"/>
  <c r="K42" i="1" s="1"/>
  <c r="H32" i="1"/>
  <c r="H23" i="1"/>
  <c r="H22" i="1" s="1"/>
  <c r="H14" i="1" s="1"/>
  <c r="H13" i="1" s="1"/>
  <c r="F17" i="1"/>
  <c r="K17" i="1" s="1"/>
  <c r="F68" i="1"/>
  <c r="K68" i="1" s="1"/>
  <c r="G12" i="3" l="1"/>
  <c r="F13" i="3"/>
  <c r="K13" i="3" s="1"/>
  <c r="F63" i="2"/>
  <c r="K63" i="2" s="1"/>
  <c r="G62" i="2"/>
  <c r="F62" i="2" s="1"/>
  <c r="K62" i="2" s="1"/>
  <c r="F45" i="2"/>
  <c r="K45" i="2" s="1"/>
  <c r="F21" i="2"/>
  <c r="K21" i="2" s="1"/>
  <c r="D12" i="2"/>
  <c r="D11" i="2" s="1"/>
  <c r="G14" i="2"/>
  <c r="F15" i="2"/>
  <c r="K15" i="2" s="1"/>
  <c r="F22" i="2"/>
  <c r="K22" i="2" s="1"/>
  <c r="G49" i="2"/>
  <c r="F49" i="2" s="1"/>
  <c r="K49" i="2" s="1"/>
  <c r="H11" i="1"/>
  <c r="H12" i="1"/>
  <c r="E13" i="1"/>
  <c r="J13" i="1"/>
  <c r="D13" i="1"/>
  <c r="G45" i="1"/>
  <c r="F45" i="1" s="1"/>
  <c r="K45" i="1" s="1"/>
  <c r="F46" i="1"/>
  <c r="K46" i="1" s="1"/>
  <c r="F15" i="1"/>
  <c r="K15" i="1" s="1"/>
  <c r="I13" i="1"/>
  <c r="F50" i="1"/>
  <c r="K50" i="1" s="1"/>
  <c r="G32" i="1"/>
  <c r="F32" i="1" s="1"/>
  <c r="K32" i="1" s="1"/>
  <c r="F22" i="1"/>
  <c r="K22" i="1" s="1"/>
  <c r="F23" i="1"/>
  <c r="K23" i="1" s="1"/>
  <c r="F12" i="3" l="1"/>
  <c r="K12" i="3" s="1"/>
  <c r="G11" i="3"/>
  <c r="F11" i="3" s="1"/>
  <c r="K11" i="3" s="1"/>
  <c r="G13" i="2"/>
  <c r="F14" i="2"/>
  <c r="K14" i="2" s="1"/>
  <c r="G44" i="2"/>
  <c r="F44" i="2" s="1"/>
  <c r="K44" i="2" s="1"/>
  <c r="G14" i="1"/>
  <c r="J11" i="1"/>
  <c r="J12" i="1"/>
  <c r="E11" i="1"/>
  <c r="E12" i="1"/>
  <c r="I11" i="1"/>
  <c r="I12" i="1"/>
  <c r="D11" i="1"/>
  <c r="D12" i="1"/>
  <c r="F13" i="2" l="1"/>
  <c r="K13" i="2" s="1"/>
  <c r="G12" i="2"/>
  <c r="F14" i="1"/>
  <c r="K14" i="1" s="1"/>
  <c r="G13" i="1"/>
  <c r="G11" i="2" l="1"/>
  <c r="F11" i="2" s="1"/>
  <c r="K11" i="2" s="1"/>
  <c r="F12" i="2"/>
  <c r="K12" i="2" s="1"/>
  <c r="G11" i="1"/>
  <c r="F11" i="1" s="1"/>
  <c r="K11" i="1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<sst xmlns="http://schemas.openxmlformats.org/spreadsheetml/2006/main" count="495" uniqueCount="259">
  <si>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</si>
  <si>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</si>
  <si>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</si>
  <si>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</si>
  <si>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</si>
  <si>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</si>
  <si>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</si>
  <si>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</si>
  <si>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</si>
  <si>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</si>
  <si>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</si>
  <si>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</si>
  <si>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</si>
  <si>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</si>
  <si>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</si>
  <si>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</si>
  <si>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</si>
  <si>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</si>
  <si>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</si>
  <si>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</si>
  <si>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</si>
  <si>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</si>
  <si>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</si>
  <si>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</si>
  <si>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</si>
  <si>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</si>
  <si>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</si>
  <si>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</si>
  <si>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</si>
  <si>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</si>
  <si>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</si>
  <si>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</si>
  <si>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</si>
  <si>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</si>
  <si>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</si>
  <si>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</si>
  <si>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</si>
  <si>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</si>
  <si>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</si>
  <si>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</si>
  <si>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</si>
  <si>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</si>
  <si>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</si>
  <si>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</si>
  <si>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</si>
  <si>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</si>
  <si>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</si>
  <si>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</si>
  <si>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</si>
  <si>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</si>
  <si>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</si>
  <si>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</si>
  <si>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</si>
  <si>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</si>
  <si>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</si>
  <si>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</si>
  <si>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</si>
  <si>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</si>
  <si>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</si>
  <si>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</si>
  <si>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</si>
  <si>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</si>
  <si>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</si>
  <si>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</si>
  <si>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</si>
  <si>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</si>
  <si>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</si>
  <si>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</si>
  <si>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</si>
  <si>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</si>
  <si>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</si>
  <si>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</si>
  <si>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</si>
  <si>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</si>
  <si>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</si>
  <si>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</si>
  <si>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</si>
  <si>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</si>
  <si>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</si>
  <si>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</si>
  <si>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</si>
  <si>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</si>
  <si>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</si>
  <si>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</si>
  <si>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</si>
  <si>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</si>
  <si>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</si>
  <si>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</si>
  <si>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</si>
  <si>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</si>
  <si>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</si>
  <si>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</si>
  <si>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</si>
  <si>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</si>
  <si>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</si>
  <si>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</si>
  <si>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</si>
  <si>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</si>
  <si>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</si>
  <si>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</si>
  <si>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</si>
  <si>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</si>
  <si>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</si>
  <si>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</si>
  <si>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</si>
  <si>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</si>
  <si>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</si>
  <si>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</si>
  <si>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</si>
  <si>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</si>
  <si>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</si>
  <si>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</si>
  <si>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</si>
  <si>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</si>
  <si>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</si>
  <si>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</si>
  <si>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</si>
  <si>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</si>
  <si>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</si>
  <si>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</si>
  <si>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</si>
  <si>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</si>
  <si>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</si>
  <si>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</si>
  <si>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</si>
  <si>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</si>
  <si>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</si>
  <si>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</si>
  <si>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</si>
  <si>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</si>
  <si>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</si>
  <si>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</si>
  <si>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</si>
  <si>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</si>
  <si>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</si>
  <si>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</si>
  <si>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</si>
  <si>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</si>
  <si>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</si>
  <si>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</si>
  <si>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</si>
  <si>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</si>
  <si>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</si>
  <si>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</si>
  <si>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</si>
  <si>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</si>
  <si>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</si>
  <si>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</si>
  <si>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</si>
  <si>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</si>
  <si>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</si>
  <si>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</si>
  <si>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</si>
  <si>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</si>
  <si>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</si>
  <si>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</si>
  <si>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</si>
  <si>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</si>
  <si>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</si>
  <si>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</si>
  <si>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</si>
  <si>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</si>
  <si>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</si>
  <si>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</si>
  <si>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</si>
  <si>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</si>
  <si>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</si>
  <si>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</si>
  <si>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</si>
  <si>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</si>
  <si>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</si>
  <si>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</si>
  <si>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</si>
  <si>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</si>
  <si>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</si>
  <si>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</si>
  <si>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</si>
  <si>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</si>
  <si>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</si>
  <si>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</si>
  <si>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</si>
  <si>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</si>
  <si>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</si>
  <si>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</si>
  <si>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</si>
  <si>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</si>
  <si>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</si>
  <si>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</si>
  <si>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</si>
  <si>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</si>
  <si>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</si>
  <si>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</si>
  <si>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</si>
  <si>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154</t>
  </si>
  <si>
    <t>Subventii pentru finantarea cheltuielilor de capital pentru unitatile de invatamant preuniversitar</t>
  </si>
  <si>
    <t>42.02.14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</si>
  <si>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</si>
  <si>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</si>
  <si>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</si>
  <si>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</si>
  <si>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</si>
  <si>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</si>
  <si>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227</t>
  </si>
  <si>
    <t>Subventii de la alte administratii (cod. 43.02.01+43.02.04+43.02.07+43.02.08+43.02.20+43.02.21)</t>
  </si>
  <si>
    <t>43.02</t>
  </si>
  <si>
    <t>243</t>
  </si>
  <si>
    <t>Sume alocate din sumele obţinute în urma scoaterii la licitaţie a certificatelor de emisii de gaze cu efect de seră pentru finanţarea proiectelor de investiţii</t>
  </si>
  <si>
    <t>43.02.44</t>
  </si>
  <si>
    <t>320</t>
  </si>
  <si>
    <t>Sume primite de la UE/alti donatori in contul platilor efectuate si prefinantari aferente cadrului financiar 2014-2020</t>
  </si>
  <si>
    <t>48.02</t>
  </si>
  <si>
    <t>321</t>
  </si>
  <si>
    <t>Fondul European de Dezvoltare Regionala (FEDR)</t>
  </si>
  <si>
    <t>48.02.01</t>
  </si>
  <si>
    <t>322</t>
  </si>
  <si>
    <t xml:space="preserve">  Sume primite in contul platilor efectuate in anul curent</t>
  </si>
  <si>
    <t>48.02.01.01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</si>
  <si>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</si>
  <si>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</si>
  <si>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</si>
  <si>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</si>
  <si>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</si>
  <si>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</si>
  <si>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</si>
  <si>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</si>
  <si>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</si>
  <si>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</si>
  <si>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</si>
  <si>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</si>
  <si>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</si>
  <si>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</si>
  <si>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</si>
  <si>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</si>
  <si>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58</t>
  </si>
  <si>
    <t>67</t>
  </si>
  <si>
    <t>68</t>
  </si>
  <si>
    <t>76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</si>
  <si>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</si>
  <si>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</si>
  <si>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</si>
  <si>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</si>
  <si>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</si>
  <si>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</si>
  <si>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</si>
  <si>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</si>
  <si>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</si>
  <si>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</si>
  <si>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</si>
  <si>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</si>
  <si>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</si>
  <si>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</si>
  <si>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</si>
  <si>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</si>
  <si>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</si>
  <si>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</si>
  <si>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103</t>
  </si>
  <si>
    <t>184</t>
  </si>
  <si>
    <t>185</t>
  </si>
  <si>
    <t>186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</si>
</sst>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7AF27-BC21-4C7F-87D3-8D1BB25126B8}">
  <dimension ref="A1:T15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D13+D63+D66+D74</f>
        <v>11893000</v>
      </c>
      <c r="E11" s="11">
        <f>E13+E63+E66+E74</f>
        <v>8400000</v>
      </c>
      <c r="F11" s="11">
        <f>G11+H11</f>
        <v>3004286</v>
      </c>
      <c r="G11" s="11">
        <f>G13+G63+G66+G74</f>
        <v>1127990</v>
      </c>
      <c r="H11" s="11">
        <f>H13+H63+H66+H74</f>
        <v>1876296</v>
      </c>
      <c r="I11" s="11">
        <f>I13+I63+I66+I74</f>
        <v>1554502</v>
      </c>
      <c r="J11" s="11">
        <f>J13+J63+J66+J74</f>
        <v>0</v>
      </c>
      <c r="K11" s="11">
        <f>F11-I11-J11</f>
        <v>1449784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1278700</v>
      </c>
      <c r="E12" s="11">
        <f>E13-E33</f>
        <v>335700</v>
      </c>
      <c r="F12" s="11">
        <f>G12+H12</f>
        <v>1931482</v>
      </c>
      <c r="G12" s="11">
        <f>G13-G33</f>
        <v>1127990</v>
      </c>
      <c r="H12" s="11">
        <f>H13-H33</f>
        <v>803492</v>
      </c>
      <c r="I12" s="11">
        <f>I13-I33</f>
        <v>481698</v>
      </c>
      <c r="J12" s="11">
        <f>J13-J33</f>
        <v>0</v>
      </c>
      <c r="K12" s="11">
        <f>F12-I12-J12</f>
        <v>1449784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4329700</v>
      </c>
      <c r="E13" s="11">
        <f>E14+E45</f>
        <v>1036700</v>
      </c>
      <c r="F13" s="11">
        <f>G13+H13</f>
        <v>2632482</v>
      </c>
      <c r="G13" s="11">
        <f>G14+G45</f>
        <v>1127990</v>
      </c>
      <c r="H13" s="11">
        <f>H14+H45</f>
        <v>1504492</v>
      </c>
      <c r="I13" s="11">
        <f>I14+I45</f>
        <v>1182698</v>
      </c>
      <c r="J13" s="11">
        <f>J14+J45</f>
        <v>0</v>
      </c>
      <c r="K13" s="11">
        <f>F13-I13-J13</f>
        <v>1449784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3972700</v>
      </c>
      <c r="E14" s="11">
        <f>E15+E22+E32+E42</f>
        <v>934700</v>
      </c>
      <c r="F14" s="11">
        <f>G14+H14</f>
        <v>1940662</v>
      </c>
      <c r="G14" s="11">
        <f>G15+G22+G32+G42</f>
        <v>705774</v>
      </c>
      <c r="H14" s="11">
        <f>H15+H22+H32+H42</f>
        <v>1234888</v>
      </c>
      <c r="I14" s="11">
        <f>I15+I22+I32+I42</f>
        <v>1060417</v>
      </c>
      <c r="J14" s="11">
        <f>J15+J22+J32+J42</f>
        <v>0</v>
      </c>
      <c r="K14" s="11">
        <f>F14-I14-J14</f>
        <v>880245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489000</v>
      </c>
      <c r="E15" s="11">
        <f>+E16</f>
        <v>124000</v>
      </c>
      <c r="F15" s="11">
        <f>G15+H15</f>
        <v>120659</v>
      </c>
      <c r="G15" s="11">
        <f>+G16</f>
        <v>0</v>
      </c>
      <c r="H15" s="11">
        <f>+H16</f>
        <v>120659</v>
      </c>
      <c r="I15" s="11">
        <f>+I16</f>
        <v>120659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489000</v>
      </c>
      <c r="E16" s="11">
        <f>E17+E19</f>
        <v>124000</v>
      </c>
      <c r="F16" s="11">
        <f>G16+H16</f>
        <v>120659</v>
      </c>
      <c r="G16" s="11">
        <f>G17+G19</f>
        <v>0</v>
      </c>
      <c r="H16" s="11">
        <f>H17+H19</f>
        <v>120659</v>
      </c>
      <c r="I16" s="11">
        <f>I17+I19</f>
        <v>120659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8000</v>
      </c>
      <c r="E17" s="11">
        <f>+E18</f>
        <v>2000</v>
      </c>
      <c r="F17" s="11">
        <f>G17+H17</f>
        <v>2271</v>
      </c>
      <c r="G17" s="11">
        <f>+G18</f>
        <v>0</v>
      </c>
      <c r="H17" s="11">
        <f>+H18</f>
        <v>2271</v>
      </c>
      <c r="I17" s="11">
        <f>+I18</f>
        <v>2271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8000</v>
      </c>
      <c r="E18" s="11">
        <v>2000</v>
      </c>
      <c r="F18" s="11">
        <f>G18+H18</f>
        <v>2271</v>
      </c>
      <c r="G18" s="11">
        <v>0</v>
      </c>
      <c r="H18" s="11">
        <v>2271</v>
      </c>
      <c r="I18" s="11">
        <v>2271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481000</v>
      </c>
      <c r="E19" s="11">
        <f>E20+E21</f>
        <v>122000</v>
      </c>
      <c r="F19" s="11">
        <f>G19+H19</f>
        <v>118388</v>
      </c>
      <c r="G19" s="11">
        <f>G20+G21</f>
        <v>0</v>
      </c>
      <c r="H19" s="11">
        <f>H20+H21</f>
        <v>118388</v>
      </c>
      <c r="I19" s="11">
        <f>I20+I21</f>
        <v>118388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248000</v>
      </c>
      <c r="E20" s="11">
        <v>62000</v>
      </c>
      <c r="F20" s="11">
        <f>G20+H20</f>
        <v>65754</v>
      </c>
      <c r="G20" s="11">
        <v>0</v>
      </c>
      <c r="H20" s="11">
        <v>65754</v>
      </c>
      <c r="I20" s="11">
        <v>65754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233000</v>
      </c>
      <c r="E21" s="11">
        <v>60000</v>
      </c>
      <c r="F21" s="11">
        <f>G21+H21</f>
        <v>52634</v>
      </c>
      <c r="G21" s="11">
        <v>0</v>
      </c>
      <c r="H21" s="11">
        <v>52634</v>
      </c>
      <c r="I21" s="11">
        <v>52634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345700</v>
      </c>
      <c r="E22" s="11">
        <f>E23</f>
        <v>86700</v>
      </c>
      <c r="F22" s="11">
        <f>G22+H22</f>
        <v>968721</v>
      </c>
      <c r="G22" s="11">
        <f>G23</f>
        <v>642459</v>
      </c>
      <c r="H22" s="11">
        <f>H23</f>
        <v>326262</v>
      </c>
      <c r="I22" s="11">
        <f>I23</f>
        <v>201119</v>
      </c>
      <c r="J22" s="11">
        <f>J23</f>
        <v>0</v>
      </c>
      <c r="K22" s="11">
        <f>F22-I22-J22</f>
        <v>767602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345700</v>
      </c>
      <c r="E23" s="11">
        <f>E24+E27+E31</f>
        <v>86700</v>
      </c>
      <c r="F23" s="11">
        <f>G23+H23</f>
        <v>968721</v>
      </c>
      <c r="G23" s="11">
        <f>G24+G27+G31</f>
        <v>642459</v>
      </c>
      <c r="H23" s="11">
        <f>H24+H27+H31</f>
        <v>326262</v>
      </c>
      <c r="I23" s="11">
        <f>I24+I27+I31</f>
        <v>201119</v>
      </c>
      <c r="J23" s="11">
        <f>J24+J27+J31</f>
        <v>0</v>
      </c>
      <c r="K23" s="11">
        <f>F23-I23-J23</f>
        <v>767602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73000</v>
      </c>
      <c r="E24" s="11">
        <f>E25+E26</f>
        <v>19000</v>
      </c>
      <c r="F24" s="11">
        <f>G24+H24</f>
        <v>114064</v>
      </c>
      <c r="G24" s="11">
        <f>G25+G26</f>
        <v>43941</v>
      </c>
      <c r="H24" s="11">
        <f>H25+H26</f>
        <v>70123</v>
      </c>
      <c r="I24" s="11">
        <f>I25+I26</f>
        <v>24677</v>
      </c>
      <c r="J24" s="11">
        <f>J25+J26</f>
        <v>0</v>
      </c>
      <c r="K24" s="11">
        <f>F24-I24-J24</f>
        <v>89387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33000</v>
      </c>
      <c r="E25" s="11">
        <v>9000</v>
      </c>
      <c r="F25" s="11">
        <f>G25+H25</f>
        <v>64007</v>
      </c>
      <c r="G25" s="11">
        <v>36355</v>
      </c>
      <c r="H25" s="11">
        <v>27652</v>
      </c>
      <c r="I25" s="11">
        <v>20459</v>
      </c>
      <c r="J25" s="11">
        <v>0</v>
      </c>
      <c r="K25" s="11">
        <f>F25-I25-J25</f>
        <v>43548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10000</v>
      </c>
      <c r="F26" s="11">
        <f>G26+H26</f>
        <v>50057</v>
      </c>
      <c r="G26" s="11">
        <v>7586</v>
      </c>
      <c r="H26" s="11">
        <v>42471</v>
      </c>
      <c r="I26" s="11">
        <v>4218</v>
      </c>
      <c r="J26" s="11">
        <v>0</v>
      </c>
      <c r="K26" s="11">
        <f>F26-I26-J26</f>
        <v>45839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252700</v>
      </c>
      <c r="E27" s="11">
        <f>E28+E29+E30</f>
        <v>62700</v>
      </c>
      <c r="F27" s="11">
        <f>G27+H27</f>
        <v>853675</v>
      </c>
      <c r="G27" s="11">
        <f>G28+G29+G30</f>
        <v>598518</v>
      </c>
      <c r="H27" s="11">
        <f>H28+H29+H30</f>
        <v>255157</v>
      </c>
      <c r="I27" s="11">
        <f>I28+I29+I30</f>
        <v>175460</v>
      </c>
      <c r="J27" s="11">
        <f>J28+J29+J30</f>
        <v>0</v>
      </c>
      <c r="K27" s="11">
        <f>F27-I27-J27</f>
        <v>678215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58000</v>
      </c>
      <c r="E28" s="11">
        <v>14000</v>
      </c>
      <c r="F28" s="11">
        <f>G28+H28</f>
        <v>158736</v>
      </c>
      <c r="G28" s="11">
        <v>97233</v>
      </c>
      <c r="H28" s="11">
        <v>61503</v>
      </c>
      <c r="I28" s="11">
        <v>43689</v>
      </c>
      <c r="J28" s="11">
        <v>0</v>
      </c>
      <c r="K28" s="11">
        <f>F28-I28-J28</f>
        <v>115047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3000</v>
      </c>
      <c r="E29" s="11">
        <v>1000</v>
      </c>
      <c r="F29" s="11">
        <f>G29+H29</f>
        <v>4884</v>
      </c>
      <c r="G29" s="11">
        <v>1340</v>
      </c>
      <c r="H29" s="11">
        <v>3544</v>
      </c>
      <c r="I29" s="11">
        <v>280</v>
      </c>
      <c r="J29" s="11">
        <v>0</v>
      </c>
      <c r="K29" s="11">
        <f>F29-I29-J29</f>
        <v>4604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191700</v>
      </c>
      <c r="E30" s="11">
        <v>47700</v>
      </c>
      <c r="F30" s="11">
        <f>G30+H30</f>
        <v>690055</v>
      </c>
      <c r="G30" s="11">
        <v>499945</v>
      </c>
      <c r="H30" s="11">
        <v>190110</v>
      </c>
      <c r="I30" s="11">
        <v>131491</v>
      </c>
      <c r="J30" s="11">
        <v>0</v>
      </c>
      <c r="K30" s="11">
        <f>F30-I30-J30</f>
        <v>558564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20000</v>
      </c>
      <c r="E31" s="11">
        <v>5000</v>
      </c>
      <c r="F31" s="11">
        <f>G31+H31</f>
        <v>982</v>
      </c>
      <c r="G31" s="11">
        <v>0</v>
      </c>
      <c r="H31" s="11">
        <v>982</v>
      </c>
      <c r="I31" s="11">
        <v>982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3124000</v>
      </c>
      <c r="E32" s="11">
        <f>E33+E37</f>
        <v>720000</v>
      </c>
      <c r="F32" s="11">
        <f>G32+H32</f>
        <v>848948</v>
      </c>
      <c r="G32" s="11">
        <f>G33+G37</f>
        <v>63315</v>
      </c>
      <c r="H32" s="11">
        <f>H33+H37</f>
        <v>785633</v>
      </c>
      <c r="I32" s="11">
        <f>I33+I37</f>
        <v>736305</v>
      </c>
      <c r="J32" s="11">
        <f>J33+J37</f>
        <v>0</v>
      </c>
      <c r="K32" s="11">
        <f>F32-I32-J32</f>
        <v>112643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3051000</v>
      </c>
      <c r="E33" s="11">
        <f>+E34+E35+E36</f>
        <v>701000</v>
      </c>
      <c r="F33" s="11">
        <f>G33+H33</f>
        <v>701000</v>
      </c>
      <c r="G33" s="11">
        <f>+G34+G35+G36</f>
        <v>0</v>
      </c>
      <c r="H33" s="11">
        <f>+H34+H35+H36</f>
        <v>701000</v>
      </c>
      <c r="I33" s="11">
        <f>+I34+I35+I36</f>
        <v>701000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1454000</v>
      </c>
      <c r="E34" s="11">
        <v>308000</v>
      </c>
      <c r="F34" s="11">
        <f>G34+H34</f>
        <v>308000</v>
      </c>
      <c r="G34" s="11">
        <v>0</v>
      </c>
      <c r="H34" s="11">
        <v>308000</v>
      </c>
      <c r="I34" s="11">
        <v>308000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9000</v>
      </c>
      <c r="F35" s="11">
        <f>G35+H35</f>
        <v>9000</v>
      </c>
      <c r="G35" s="11">
        <v>0</v>
      </c>
      <c r="H35" s="11">
        <v>9000</v>
      </c>
      <c r="I35" s="11">
        <v>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1572000</v>
      </c>
      <c r="E36" s="11">
        <v>384000</v>
      </c>
      <c r="F36" s="11">
        <f>G36+H36</f>
        <v>384000</v>
      </c>
      <c r="G36" s="11">
        <v>0</v>
      </c>
      <c r="H36" s="11">
        <v>384000</v>
      </c>
      <c r="I36" s="11">
        <v>384000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73000</v>
      </c>
      <c r="E37" s="11">
        <f>E38+E41</f>
        <v>19000</v>
      </c>
      <c r="F37" s="11">
        <f>G37+H37</f>
        <v>147948</v>
      </c>
      <c r="G37" s="11">
        <f>G38+G41</f>
        <v>63315</v>
      </c>
      <c r="H37" s="11">
        <f>H38+H41</f>
        <v>84633</v>
      </c>
      <c r="I37" s="11">
        <f>I38+I41</f>
        <v>35305</v>
      </c>
      <c r="J37" s="11">
        <f>J38+J41</f>
        <v>0</v>
      </c>
      <c r="K37" s="11">
        <f>F37-I37-J37</f>
        <v>112643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73000</v>
      </c>
      <c r="E38" s="11">
        <f>E39+E40</f>
        <v>19000</v>
      </c>
      <c r="F38" s="11">
        <f>G38+H38</f>
        <v>147188</v>
      </c>
      <c r="G38" s="11">
        <f>G39+G40</f>
        <v>63186</v>
      </c>
      <c r="H38" s="11">
        <f>H39+H40</f>
        <v>84002</v>
      </c>
      <c r="I38" s="11">
        <f>I39+I40</f>
        <v>35045</v>
      </c>
      <c r="J38" s="11">
        <f>J39+J40</f>
        <v>0</v>
      </c>
      <c r="K38" s="11">
        <f>F38-I38-J38</f>
        <v>112143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70000</v>
      </c>
      <c r="E39" s="11">
        <v>18000</v>
      </c>
      <c r="F39" s="11">
        <f>G39+H39</f>
        <v>136526</v>
      </c>
      <c r="G39" s="11">
        <v>56294</v>
      </c>
      <c r="H39" s="11">
        <v>80232</v>
      </c>
      <c r="I39" s="11">
        <v>33974</v>
      </c>
      <c r="J39" s="11">
        <v>0</v>
      </c>
      <c r="K39" s="11">
        <f>F39-I39-J39</f>
        <v>102552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3000</v>
      </c>
      <c r="E40" s="11">
        <v>1000</v>
      </c>
      <c r="F40" s="11">
        <f>G40+H40</f>
        <v>10662</v>
      </c>
      <c r="G40" s="11">
        <v>6892</v>
      </c>
      <c r="H40" s="11">
        <v>3770</v>
      </c>
      <c r="I40" s="11">
        <v>1071</v>
      </c>
      <c r="J40" s="11">
        <v>0</v>
      </c>
      <c r="K40" s="11">
        <f>F40-I40-J40</f>
        <v>9591</v>
      </c>
    </row>
    <row r="41" spans="1:11" s="6" customFormat="1" ht="33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760</v>
      </c>
      <c r="G41" s="11">
        <v>129</v>
      </c>
      <c r="H41" s="11">
        <v>631</v>
      </c>
      <c r="I41" s="11">
        <v>260</v>
      </c>
      <c r="J41" s="11">
        <v>0</v>
      </c>
      <c r="K41" s="11">
        <f>F41-I41-J41</f>
        <v>500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14000</v>
      </c>
      <c r="E42" s="11">
        <f>E43</f>
        <v>4000</v>
      </c>
      <c r="F42" s="11">
        <f>G42+H42</f>
        <v>2334</v>
      </c>
      <c r="G42" s="11">
        <f>G43</f>
        <v>0</v>
      </c>
      <c r="H42" s="11">
        <f>H43</f>
        <v>2334</v>
      </c>
      <c r="I42" s="11">
        <f>I43</f>
        <v>2334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14000</v>
      </c>
      <c r="E43" s="11">
        <f>E44</f>
        <v>4000</v>
      </c>
      <c r="F43" s="11">
        <f>G43+H43</f>
        <v>2334</v>
      </c>
      <c r="G43" s="11">
        <f>G44</f>
        <v>0</v>
      </c>
      <c r="H43" s="11">
        <f>H44</f>
        <v>2334</v>
      </c>
      <c r="I43" s="11">
        <f>I44</f>
        <v>2334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14000</v>
      </c>
      <c r="E44" s="11">
        <v>4000</v>
      </c>
      <c r="F44" s="11">
        <f>G44+H44</f>
        <v>2334</v>
      </c>
      <c r="G44" s="11">
        <v>0</v>
      </c>
      <c r="H44" s="11">
        <v>2334</v>
      </c>
      <c r="I44" s="11">
        <v>2334</v>
      </c>
      <c r="J44" s="11"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357000</v>
      </c>
      <c r="E45" s="11">
        <f>E46+E50</f>
        <v>102000</v>
      </c>
      <c r="F45" s="11">
        <f>G45+H45</f>
        <v>691820</v>
      </c>
      <c r="G45" s="11">
        <f>G46+G50</f>
        <v>422216</v>
      </c>
      <c r="H45" s="11">
        <f>H46+H50</f>
        <v>269604</v>
      </c>
      <c r="I45" s="11">
        <f>I46+I50</f>
        <v>122281</v>
      </c>
      <c r="J45" s="11">
        <f>J46+J50</f>
        <v>0</v>
      </c>
      <c r="K45" s="11">
        <f>F45-I45-J45</f>
        <v>569539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44000</v>
      </c>
      <c r="E46" s="11">
        <f>E47</f>
        <v>11000</v>
      </c>
      <c r="F46" s="11">
        <f>G46+H46</f>
        <v>44583</v>
      </c>
      <c r="G46" s="11">
        <f>G47</f>
        <v>1712</v>
      </c>
      <c r="H46" s="11">
        <f>H47</f>
        <v>42871</v>
      </c>
      <c r="I46" s="11">
        <f>I47</f>
        <v>6161</v>
      </c>
      <c r="J46" s="11">
        <f>J47</f>
        <v>0</v>
      </c>
      <c r="K46" s="11">
        <f>F46-I46-J46</f>
        <v>38422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44000</v>
      </c>
      <c r="E47" s="11">
        <f>+E48</f>
        <v>11000</v>
      </c>
      <c r="F47" s="11">
        <f>G47+H47</f>
        <v>44583</v>
      </c>
      <c r="G47" s="11">
        <f>+G48</f>
        <v>1712</v>
      </c>
      <c r="H47" s="11">
        <f>+H48</f>
        <v>42871</v>
      </c>
      <c r="I47" s="11">
        <f>+I48</f>
        <v>6161</v>
      </c>
      <c r="J47" s="11">
        <f>+J48</f>
        <v>0</v>
      </c>
      <c r="K47" s="11">
        <f>F47-I47-J47</f>
        <v>38422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44000</v>
      </c>
      <c r="E48" s="11">
        <f>+E49</f>
        <v>11000</v>
      </c>
      <c r="F48" s="11">
        <f>G48+H48</f>
        <v>44583</v>
      </c>
      <c r="G48" s="11">
        <f>+G49</f>
        <v>1712</v>
      </c>
      <c r="H48" s="11">
        <f>+H49</f>
        <v>42871</v>
      </c>
      <c r="I48" s="11">
        <f>+I49</f>
        <v>6161</v>
      </c>
      <c r="J48" s="11">
        <f>+J49</f>
        <v>0</v>
      </c>
      <c r="K48" s="11">
        <f>F48-I48-J48</f>
        <v>38422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44000</v>
      </c>
      <c r="E49" s="11">
        <v>11000</v>
      </c>
      <c r="F49" s="11">
        <f>G49+H49</f>
        <v>44583</v>
      </c>
      <c r="G49" s="11">
        <v>1712</v>
      </c>
      <c r="H49" s="11">
        <v>42871</v>
      </c>
      <c r="I49" s="11">
        <v>6161</v>
      </c>
      <c r="J49" s="11">
        <v>0</v>
      </c>
      <c r="K49" s="11">
        <f>F49-I49-J49</f>
        <v>38422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D51+D55+D58</f>
        <v>313000</v>
      </c>
      <c r="E50" s="11">
        <f>E51+E55+E58</f>
        <v>91000</v>
      </c>
      <c r="F50" s="11">
        <f>G50+H50</f>
        <v>647237</v>
      </c>
      <c r="G50" s="11">
        <f>G51+G55+G58</f>
        <v>420504</v>
      </c>
      <c r="H50" s="11">
        <f>H51+H55+H58</f>
        <v>226733</v>
      </c>
      <c r="I50" s="11">
        <f>I51+I55+I58</f>
        <v>116120</v>
      </c>
      <c r="J50" s="11">
        <f>J51+J55+J58</f>
        <v>0</v>
      </c>
      <c r="K50" s="11">
        <f>F50-I50-J50</f>
        <v>531117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D52+D53+D54</f>
        <v>114000</v>
      </c>
      <c r="E51" s="11">
        <f>E52+E53+E54</f>
        <v>31000</v>
      </c>
      <c r="F51" s="11">
        <f>G51+H51</f>
        <v>59894</v>
      </c>
      <c r="G51" s="11">
        <f>G52+G53+G54</f>
        <v>16340</v>
      </c>
      <c r="H51" s="11">
        <f>H52+H53+H54</f>
        <v>43554</v>
      </c>
      <c r="I51" s="11">
        <f>I52+I53+I54</f>
        <v>27319</v>
      </c>
      <c r="J51" s="11">
        <f>J52+J53+J54</f>
        <v>0</v>
      </c>
      <c r="K51" s="11">
        <f>F51-I51-J51</f>
        <v>32575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4000</v>
      </c>
      <c r="E52" s="11">
        <v>1000</v>
      </c>
      <c r="F52" s="11">
        <f>G52+H52</f>
        <v>4806</v>
      </c>
      <c r="G52" s="11">
        <v>1006</v>
      </c>
      <c r="H52" s="11">
        <v>3800</v>
      </c>
      <c r="I52" s="11">
        <v>2675</v>
      </c>
      <c r="J52" s="11">
        <v>0</v>
      </c>
      <c r="K52" s="11">
        <f>F52-I52-J52</f>
        <v>2131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1955</v>
      </c>
      <c r="G53" s="11">
        <v>1955</v>
      </c>
      <c r="H53" s="11">
        <v>0</v>
      </c>
      <c r="I53" s="11">
        <v>0</v>
      </c>
      <c r="J53" s="11">
        <v>0</v>
      </c>
      <c r="K53" s="11">
        <f>F53-I53-J53</f>
        <v>1955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110000</v>
      </c>
      <c r="E54" s="11">
        <v>30000</v>
      </c>
      <c r="F54" s="11">
        <f>G54+H54</f>
        <v>53133</v>
      </c>
      <c r="G54" s="11">
        <v>13379</v>
      </c>
      <c r="H54" s="11">
        <v>39754</v>
      </c>
      <c r="I54" s="11">
        <v>24644</v>
      </c>
      <c r="J54" s="11">
        <v>0</v>
      </c>
      <c r="K54" s="11">
        <f>F54-I54-J54</f>
        <v>28489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93000</v>
      </c>
      <c r="E55" s="11">
        <f>E56</f>
        <v>30000</v>
      </c>
      <c r="F55" s="11">
        <f>G55+H55</f>
        <v>404026</v>
      </c>
      <c r="G55" s="11">
        <f>G56</f>
        <v>354026</v>
      </c>
      <c r="H55" s="11">
        <f>H56</f>
        <v>50000</v>
      </c>
      <c r="I55" s="11">
        <f>I56</f>
        <v>28731</v>
      </c>
      <c r="J55" s="11">
        <f>J56</f>
        <v>0</v>
      </c>
      <c r="K55" s="11">
        <f>F55-I55-J55</f>
        <v>375295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93000</v>
      </c>
      <c r="E56" s="11">
        <f>E57</f>
        <v>30000</v>
      </c>
      <c r="F56" s="11">
        <f>G56+H56</f>
        <v>404026</v>
      </c>
      <c r="G56" s="11">
        <f>G57</f>
        <v>354026</v>
      </c>
      <c r="H56" s="11">
        <f>H57</f>
        <v>50000</v>
      </c>
      <c r="I56" s="11">
        <f>I57</f>
        <v>28731</v>
      </c>
      <c r="J56" s="11">
        <f>J57</f>
        <v>0</v>
      </c>
      <c r="K56" s="11">
        <f>F56-I56-J56</f>
        <v>375295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93000</v>
      </c>
      <c r="E57" s="11">
        <v>30000</v>
      </c>
      <c r="F57" s="11">
        <f>G57+H57</f>
        <v>404026</v>
      </c>
      <c r="G57" s="11">
        <v>354026</v>
      </c>
      <c r="H57" s="11">
        <v>50000</v>
      </c>
      <c r="I57" s="11">
        <v>28731</v>
      </c>
      <c r="J57" s="11">
        <v>0</v>
      </c>
      <c r="K57" s="11">
        <f>F57-I57-J57</f>
        <v>375295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106000</v>
      </c>
      <c r="E58" s="11">
        <f>+E59+E60</f>
        <v>30000</v>
      </c>
      <c r="F58" s="11">
        <f>G58+H58</f>
        <v>183317</v>
      </c>
      <c r="G58" s="11">
        <f>+G59+G60</f>
        <v>50138</v>
      </c>
      <c r="H58" s="11">
        <f>+H59+H60</f>
        <v>133179</v>
      </c>
      <c r="I58" s="11">
        <f>+I59+I60</f>
        <v>60070</v>
      </c>
      <c r="J58" s="11">
        <f>+J59+J60</f>
        <v>0</v>
      </c>
      <c r="K58" s="11">
        <f>F58-I58-J58</f>
        <v>123247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98000</v>
      </c>
      <c r="E59" s="11">
        <v>25000</v>
      </c>
      <c r="F59" s="11">
        <f>G59+H59</f>
        <v>179488</v>
      </c>
      <c r="G59" s="11">
        <v>49752</v>
      </c>
      <c r="H59" s="11">
        <v>129736</v>
      </c>
      <c r="I59" s="11">
        <v>56922</v>
      </c>
      <c r="J59" s="11">
        <v>0</v>
      </c>
      <c r="K59" s="11">
        <f>F59-I59-J59</f>
        <v>122566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8000</v>
      </c>
      <c r="E60" s="11">
        <v>5000</v>
      </c>
      <c r="F60" s="11">
        <f>G60+H60</f>
        <v>3829</v>
      </c>
      <c r="G60" s="11">
        <v>386</v>
      </c>
      <c r="H60" s="11">
        <v>3443</v>
      </c>
      <c r="I60" s="11">
        <v>3148</v>
      </c>
      <c r="J60" s="11">
        <v>0</v>
      </c>
      <c r="K60" s="11">
        <f>F60-I60-J60</f>
        <v>681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-261000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261000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0</v>
      </c>
      <c r="E63" s="11">
        <f>E64</f>
        <v>0</v>
      </c>
      <c r="F63" s="11">
        <f>G63+H63</f>
        <v>20106</v>
      </c>
      <c r="G63" s="11">
        <f>G64</f>
        <v>0</v>
      </c>
      <c r="H63" s="11">
        <f>H64</f>
        <v>20106</v>
      </c>
      <c r="I63" s="11">
        <f>I64</f>
        <v>20106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0</v>
      </c>
      <c r="E64" s="11">
        <f>+E65</f>
        <v>0</v>
      </c>
      <c r="F64" s="11">
        <f>G64+H64</f>
        <v>20106</v>
      </c>
      <c r="G64" s="11">
        <f>+G65</f>
        <v>0</v>
      </c>
      <c r="H64" s="11">
        <f>+H65</f>
        <v>20106</v>
      </c>
      <c r="I64" s="11">
        <f>+I65</f>
        <v>20106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0</v>
      </c>
      <c r="F65" s="11">
        <f>G65+H65</f>
        <v>20106</v>
      </c>
      <c r="G65" s="11">
        <v>0</v>
      </c>
      <c r="H65" s="11">
        <v>20106</v>
      </c>
      <c r="I65" s="11">
        <v>20106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6817600</v>
      </c>
      <c r="E66" s="11">
        <f>E67</f>
        <v>6617600</v>
      </c>
      <c r="F66" s="11">
        <f>G66+H66</f>
        <v>35976</v>
      </c>
      <c r="G66" s="11">
        <f>G67</f>
        <v>0</v>
      </c>
      <c r="H66" s="11">
        <f>H67</f>
        <v>35976</v>
      </c>
      <c r="I66" s="11">
        <f>I67</f>
        <v>35976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D68+D72</f>
        <v>6817600</v>
      </c>
      <c r="E67" s="11">
        <f>E68+E72</f>
        <v>6617600</v>
      </c>
      <c r="F67" s="11">
        <f>G67+H67</f>
        <v>35976</v>
      </c>
      <c r="G67" s="11">
        <f>G68+G72</f>
        <v>0</v>
      </c>
      <c r="H67" s="11">
        <f>H68+H72</f>
        <v>35976</v>
      </c>
      <c r="I67" s="11">
        <f>I68+I72</f>
        <v>35976</v>
      </c>
      <c r="J67" s="11">
        <f>J68+J72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</f>
        <v>5910200</v>
      </c>
      <c r="E68" s="11">
        <f>+E69+E70+E71</f>
        <v>5710200</v>
      </c>
      <c r="F68" s="11">
        <f>G68+H68</f>
        <v>35976</v>
      </c>
      <c r="G68" s="11">
        <f>+G69+G70+G71</f>
        <v>0</v>
      </c>
      <c r="H68" s="11">
        <f>+H69+H70+H71</f>
        <v>35976</v>
      </c>
      <c r="I68" s="11">
        <f>+I69+I70+I71</f>
        <v>35976</v>
      </c>
      <c r="J68" s="11">
        <f>+J69+J70+J71</f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v>507500</v>
      </c>
      <c r="E69" s="11">
        <v>507500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300000</v>
      </c>
      <c r="E70" s="11">
        <v>100000</v>
      </c>
      <c r="F70" s="11">
        <f>G70+H70</f>
        <v>35976</v>
      </c>
      <c r="G70" s="11">
        <v>0</v>
      </c>
      <c r="H70" s="11">
        <v>35976</v>
      </c>
      <c r="I70" s="11">
        <v>35976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5102700</v>
      </c>
      <c r="E71" s="11">
        <v>5102700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+D73</f>
        <v>907400</v>
      </c>
      <c r="E72" s="11">
        <f>+E73</f>
        <v>907400</v>
      </c>
      <c r="F72" s="11">
        <f>G72+H72</f>
        <v>0</v>
      </c>
      <c r="G72" s="11">
        <f>+G73</f>
        <v>0</v>
      </c>
      <c r="H72" s="11">
        <f>+H73</f>
        <v>0</v>
      </c>
      <c r="I72" s="11">
        <f>+I73</f>
        <v>0</v>
      </c>
      <c r="J72" s="11">
        <f>+J73</f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907400</v>
      </c>
      <c r="E73" s="11">
        <v>907400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208</v>
      </c>
      <c r="B74" s="10" t="s">
        <v>209</v>
      </c>
      <c r="C74" s="10" t="s">
        <v>210</v>
      </c>
      <c r="D74" s="11">
        <f>D75</f>
        <v>745700</v>
      </c>
      <c r="E74" s="11">
        <f>E75</f>
        <v>745700</v>
      </c>
      <c r="F74" s="11">
        <f>G74+H74</f>
        <v>315722</v>
      </c>
      <c r="G74" s="11">
        <f>G75</f>
        <v>0</v>
      </c>
      <c r="H74" s="11">
        <f>H75</f>
        <v>315722</v>
      </c>
      <c r="I74" s="11">
        <f>I75</f>
        <v>315722</v>
      </c>
      <c r="J74" s="11">
        <f>J75</f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f>D76</f>
        <v>745700</v>
      </c>
      <c r="E75" s="11">
        <f>E76</f>
        <v>745700</v>
      </c>
      <c r="F75" s="11">
        <f>G75+H75</f>
        <v>315722</v>
      </c>
      <c r="G75" s="11">
        <f>G76</f>
        <v>0</v>
      </c>
      <c r="H75" s="11">
        <f>H76</f>
        <v>315722</v>
      </c>
      <c r="I75" s="11">
        <f>I76</f>
        <v>315722</v>
      </c>
      <c r="J75" s="11">
        <f>J76</f>
        <v>0</v>
      </c>
      <c r="K75" s="11">
        <f>F75-I75-J75</f>
        <v>0</v>
      </c>
    </row>
    <row r="76" spans="1:12" s="6" customFormat="1" ht="22.5" x14ac:dyDescent="0.25">
      <c r="A76" s="10" t="s">
        <v>214</v>
      </c>
      <c r="B76" s="10" t="s">
        <v>215</v>
      </c>
      <c r="C76" s="10" t="s">
        <v>216</v>
      </c>
      <c r="D76" s="11">
        <v>745700</v>
      </c>
      <c r="E76" s="11">
        <v>745700</v>
      </c>
      <c r="F76" s="11">
        <f>G76+H76</f>
        <v>315722</v>
      </c>
      <c r="G76" s="11">
        <v>0</v>
      </c>
      <c r="H76" s="11">
        <v>315722</v>
      </c>
      <c r="I76" s="11">
        <v>315722</v>
      </c>
      <c r="J76" s="11">
        <v>0</v>
      </c>
      <c r="K76" s="11">
        <f>F76-I76-J76</f>
        <v>0</v>
      </c>
    </row>
    <row r="77" spans="1:12" s="6" customFormat="1" x14ac:dyDescent="0.25">
      <c r="A77" s="8"/>
      <c r="B77" s="8"/>
      <c r="C77" s="8"/>
      <c r="D77" s="9"/>
      <c r="E77" s="9"/>
      <c r="F77" s="9"/>
      <c r="G77" s="9"/>
      <c r="H77" s="9"/>
      <c r="I77" s="9"/>
      <c r="J77" s="9"/>
      <c r="K77" s="9"/>
    </row>
    <row r="78" spans="1:12" x14ac:dyDescent="0.25">
      <c r="A78" s="13" t="s">
        <v>217</v>
      </c>
      <c r="B78" s="13"/>
      <c r="C78" s="13"/>
      <c r="D78" s="13"/>
      <c r="E78" s="13" t="s">
        <v>219</v>
      </c>
      <c r="F78" s="13"/>
      <c r="G78" s="13"/>
      <c r="H78" s="13"/>
      <c r="I78" s="13" t="s">
        <v>220</v>
      </c>
      <c r="J78" s="13"/>
      <c r="K78" s="13"/>
      <c r="L78" s="13"/>
    </row>
    <row r="79" spans="1:12" x14ac:dyDescent="0.25">
      <c r="A79" s="3" t="s">
        <v>218</v>
      </c>
      <c r="B79" s="3"/>
      <c r="C79" s="3"/>
      <c r="D79" s="3"/>
      <c r="E79" s="3" t="s">
        <v>219</v>
      </c>
      <c r="F79" s="3"/>
      <c r="G79" s="3"/>
      <c r="H79" s="3"/>
      <c r="I79" s="3" t="s">
        <v>221</v>
      </c>
      <c r="J79" s="3"/>
      <c r="K79" s="3"/>
      <c r="L79" s="3"/>
    </row>
    <row r="155" spans="1:20" x14ac:dyDescent="0.25">
      <c r="A155" s="12"/>
      <c r="B155" s="12"/>
      <c r="C155" s="12"/>
      <c r="D155" s="12"/>
      <c r="I155" s="12"/>
      <c r="J155" s="12"/>
      <c r="K155" s="12"/>
      <c r="L155" s="12"/>
      <c r="Q155" s="12"/>
      <c r="R155" s="12"/>
      <c r="S155" s="12"/>
      <c r="T155" s="12"/>
    </row>
  </sheetData>
  <mergeCells count="22">
    <mergeCell ref="A78:D78"/>
    <mergeCell ref="A79:D79"/>
    <mergeCell ref="E78:H78"/>
    <mergeCell ref="E79:H79"/>
    <mergeCell ref="I78:L78"/>
    <mergeCell ref="I79:L7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6A0F6-74D1-4BF0-8169-E77EBF98799E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223</v>
      </c>
      <c r="C11" s="10" t="s">
        <v>21</v>
      </c>
      <c r="D11" s="11">
        <f>D12+D62</f>
        <v>4368700</v>
      </c>
      <c r="E11" s="11">
        <f>E12+E62</f>
        <v>1136700</v>
      </c>
      <c r="F11" s="11">
        <f>G11+H11</f>
        <v>2668458</v>
      </c>
      <c r="G11" s="11">
        <f>G12+G62</f>
        <v>1127990</v>
      </c>
      <c r="H11" s="11">
        <f>H12+H62</f>
        <v>1540468</v>
      </c>
      <c r="I11" s="11">
        <f>I12+I62</f>
        <v>1218674</v>
      </c>
      <c r="J11" s="11">
        <f>J12+J62</f>
        <v>0</v>
      </c>
      <c r="K11" s="11">
        <f>F11-I11-J11</f>
        <v>1449784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4068700</v>
      </c>
      <c r="E12" s="11">
        <f>E13+E44</f>
        <v>1036700</v>
      </c>
      <c r="F12" s="11">
        <f>G12+H12</f>
        <v>2632482</v>
      </c>
      <c r="G12" s="11">
        <f>G13+G44</f>
        <v>1127990</v>
      </c>
      <c r="H12" s="11">
        <f>H13+H44</f>
        <v>1504492</v>
      </c>
      <c r="I12" s="11">
        <f>I13+I44</f>
        <v>1182698</v>
      </c>
      <c r="J12" s="11">
        <f>J13+J44</f>
        <v>0</v>
      </c>
      <c r="K12" s="11">
        <f>F12-I12-J12</f>
        <v>1449784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3972700</v>
      </c>
      <c r="E13" s="11">
        <f>E14+E21+E31+E41</f>
        <v>934700</v>
      </c>
      <c r="F13" s="11">
        <f>G13+H13</f>
        <v>1940662</v>
      </c>
      <c r="G13" s="11">
        <f>G14+G21+G31+G41</f>
        <v>705774</v>
      </c>
      <c r="H13" s="11">
        <f>H14+H21+H31+H41</f>
        <v>1234888</v>
      </c>
      <c r="I13" s="11">
        <f>I14+I21+I31+I41</f>
        <v>1060417</v>
      </c>
      <c r="J13" s="11">
        <f>J14+J21+J31+J41</f>
        <v>0</v>
      </c>
      <c r="K13" s="11">
        <f>F13-I13-J13</f>
        <v>880245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489000</v>
      </c>
      <c r="E14" s="11">
        <f>+E15</f>
        <v>124000</v>
      </c>
      <c r="F14" s="11">
        <f>G14+H14</f>
        <v>120659</v>
      </c>
      <c r="G14" s="11">
        <f>+G15</f>
        <v>0</v>
      </c>
      <c r="H14" s="11">
        <f>+H15</f>
        <v>120659</v>
      </c>
      <c r="I14" s="11">
        <f>+I15</f>
        <v>120659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224</v>
      </c>
      <c r="B15" s="10" t="s">
        <v>35</v>
      </c>
      <c r="C15" s="10" t="s">
        <v>36</v>
      </c>
      <c r="D15" s="11">
        <f>D16+D18</f>
        <v>489000</v>
      </c>
      <c r="E15" s="11">
        <f>E16+E18</f>
        <v>124000</v>
      </c>
      <c r="F15" s="11">
        <f>G15+H15</f>
        <v>120659</v>
      </c>
      <c r="G15" s="11">
        <f>G16+G18</f>
        <v>0</v>
      </c>
      <c r="H15" s="11">
        <f>H16+H18</f>
        <v>120659</v>
      </c>
      <c r="I15" s="11">
        <f>I16+I18</f>
        <v>120659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8000</v>
      </c>
      <c r="E16" s="11">
        <f>+E17</f>
        <v>2000</v>
      </c>
      <c r="F16" s="11">
        <f>G16+H16</f>
        <v>2271</v>
      </c>
      <c r="G16" s="11">
        <f>+G17</f>
        <v>0</v>
      </c>
      <c r="H16" s="11">
        <f>+H17</f>
        <v>2271</v>
      </c>
      <c r="I16" s="11">
        <f>+I17</f>
        <v>2271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225</v>
      </c>
      <c r="B17" s="10" t="s">
        <v>41</v>
      </c>
      <c r="C17" s="10" t="s">
        <v>42</v>
      </c>
      <c r="D17" s="11">
        <v>8000</v>
      </c>
      <c r="E17" s="11">
        <v>2000</v>
      </c>
      <c r="F17" s="11">
        <f>G17+H17</f>
        <v>2271</v>
      </c>
      <c r="G17" s="11">
        <v>0</v>
      </c>
      <c r="H17" s="11">
        <v>2271</v>
      </c>
      <c r="I17" s="11">
        <v>2271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481000</v>
      </c>
      <c r="E18" s="11">
        <f>E19+E20</f>
        <v>122000</v>
      </c>
      <c r="F18" s="11">
        <f>G18+H18</f>
        <v>118388</v>
      </c>
      <c r="G18" s="11">
        <f>G19+G20</f>
        <v>0</v>
      </c>
      <c r="H18" s="11">
        <f>H19+H20</f>
        <v>118388</v>
      </c>
      <c r="I18" s="11">
        <f>I19+I20</f>
        <v>118388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248000</v>
      </c>
      <c r="E19" s="11">
        <v>62000</v>
      </c>
      <c r="F19" s="11">
        <f>G19+H19</f>
        <v>65754</v>
      </c>
      <c r="G19" s="11">
        <v>0</v>
      </c>
      <c r="H19" s="11">
        <v>65754</v>
      </c>
      <c r="I19" s="11">
        <v>65754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233000</v>
      </c>
      <c r="E20" s="11">
        <v>60000</v>
      </c>
      <c r="F20" s="11">
        <f>G20+H20</f>
        <v>52634</v>
      </c>
      <c r="G20" s="11">
        <v>0</v>
      </c>
      <c r="H20" s="11">
        <v>52634</v>
      </c>
      <c r="I20" s="11">
        <v>52634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226</v>
      </c>
      <c r="B21" s="10" t="s">
        <v>53</v>
      </c>
      <c r="C21" s="10" t="s">
        <v>54</v>
      </c>
      <c r="D21" s="11">
        <f>D22</f>
        <v>345700</v>
      </c>
      <c r="E21" s="11">
        <f>E22</f>
        <v>86700</v>
      </c>
      <c r="F21" s="11">
        <f>G21+H21</f>
        <v>968721</v>
      </c>
      <c r="G21" s="11">
        <f>G22</f>
        <v>642459</v>
      </c>
      <c r="H21" s="11">
        <f>H22</f>
        <v>326262</v>
      </c>
      <c r="I21" s="11">
        <f>I22</f>
        <v>201119</v>
      </c>
      <c r="J21" s="11">
        <f>J22</f>
        <v>0</v>
      </c>
      <c r="K21" s="11">
        <f>F21-I21-J21</f>
        <v>767602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345700</v>
      </c>
      <c r="E22" s="11">
        <f>E23+E26+E30</f>
        <v>86700</v>
      </c>
      <c r="F22" s="11">
        <f>G22+H22</f>
        <v>968721</v>
      </c>
      <c r="G22" s="11">
        <f>G23+G26+G30</f>
        <v>642459</v>
      </c>
      <c r="H22" s="11">
        <f>H23+H26+H30</f>
        <v>326262</v>
      </c>
      <c r="I22" s="11">
        <f>I23+I26+I30</f>
        <v>201119</v>
      </c>
      <c r="J22" s="11">
        <f>J23+J26+J30</f>
        <v>0</v>
      </c>
      <c r="K22" s="11">
        <f>F22-I22-J22</f>
        <v>767602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73000</v>
      </c>
      <c r="E23" s="11">
        <f>E24+E25</f>
        <v>19000</v>
      </c>
      <c r="F23" s="11">
        <f>G23+H23</f>
        <v>114064</v>
      </c>
      <c r="G23" s="11">
        <f>G24+G25</f>
        <v>43941</v>
      </c>
      <c r="H23" s="11">
        <f>H24+H25</f>
        <v>70123</v>
      </c>
      <c r="I23" s="11">
        <f>I24+I25</f>
        <v>24677</v>
      </c>
      <c r="J23" s="11">
        <f>J24+J25</f>
        <v>0</v>
      </c>
      <c r="K23" s="11">
        <f>F23-I23-J23</f>
        <v>89387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33000</v>
      </c>
      <c r="E24" s="11">
        <v>9000</v>
      </c>
      <c r="F24" s="11">
        <f>G24+H24</f>
        <v>64007</v>
      </c>
      <c r="G24" s="11">
        <v>36355</v>
      </c>
      <c r="H24" s="11">
        <v>27652</v>
      </c>
      <c r="I24" s="11">
        <v>20459</v>
      </c>
      <c r="J24" s="11">
        <v>0</v>
      </c>
      <c r="K24" s="11">
        <f>F24-I24-J24</f>
        <v>43548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10000</v>
      </c>
      <c r="F25" s="11">
        <f>G25+H25</f>
        <v>50057</v>
      </c>
      <c r="G25" s="11">
        <v>7586</v>
      </c>
      <c r="H25" s="11">
        <v>42471</v>
      </c>
      <c r="I25" s="11">
        <v>4218</v>
      </c>
      <c r="J25" s="11">
        <v>0</v>
      </c>
      <c r="K25" s="11">
        <f>F25-I25-J25</f>
        <v>45839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252700</v>
      </c>
      <c r="E26" s="11">
        <f>E27+E28+E29</f>
        <v>62700</v>
      </c>
      <c r="F26" s="11">
        <f>G26+H26</f>
        <v>853675</v>
      </c>
      <c r="G26" s="11">
        <f>G27+G28+G29</f>
        <v>598518</v>
      </c>
      <c r="H26" s="11">
        <f>H27+H28+H29</f>
        <v>255157</v>
      </c>
      <c r="I26" s="11">
        <f>I27+I28+I29</f>
        <v>175460</v>
      </c>
      <c r="J26" s="11">
        <f>J27+J28+J29</f>
        <v>0</v>
      </c>
      <c r="K26" s="11">
        <f>F26-I26-J26</f>
        <v>678215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58000</v>
      </c>
      <c r="E27" s="11">
        <v>14000</v>
      </c>
      <c r="F27" s="11">
        <f>G27+H27</f>
        <v>158736</v>
      </c>
      <c r="G27" s="11">
        <v>97233</v>
      </c>
      <c r="H27" s="11">
        <v>61503</v>
      </c>
      <c r="I27" s="11">
        <v>43689</v>
      </c>
      <c r="J27" s="11">
        <v>0</v>
      </c>
      <c r="K27" s="11">
        <f>F27-I27-J27</f>
        <v>115047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3000</v>
      </c>
      <c r="E28" s="11">
        <v>1000</v>
      </c>
      <c r="F28" s="11">
        <f>G28+H28</f>
        <v>4884</v>
      </c>
      <c r="G28" s="11">
        <v>1340</v>
      </c>
      <c r="H28" s="11">
        <v>3544</v>
      </c>
      <c r="I28" s="11">
        <v>280</v>
      </c>
      <c r="J28" s="11">
        <v>0</v>
      </c>
      <c r="K28" s="11">
        <f>F28-I28-J28</f>
        <v>4604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191700</v>
      </c>
      <c r="E29" s="11">
        <v>47700</v>
      </c>
      <c r="F29" s="11">
        <f>G29+H29</f>
        <v>690055</v>
      </c>
      <c r="G29" s="11">
        <v>499945</v>
      </c>
      <c r="H29" s="11">
        <v>190110</v>
      </c>
      <c r="I29" s="11">
        <v>131491</v>
      </c>
      <c r="J29" s="11">
        <v>0</v>
      </c>
      <c r="K29" s="11">
        <f>F29-I29-J29</f>
        <v>558564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20000</v>
      </c>
      <c r="E30" s="11">
        <v>5000</v>
      </c>
      <c r="F30" s="11">
        <f>G30+H30</f>
        <v>982</v>
      </c>
      <c r="G30" s="11">
        <v>0</v>
      </c>
      <c r="H30" s="11">
        <v>982</v>
      </c>
      <c r="I30" s="11">
        <v>982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227</v>
      </c>
      <c r="B31" s="10" t="s">
        <v>83</v>
      </c>
      <c r="C31" s="10" t="s">
        <v>84</v>
      </c>
      <c r="D31" s="11">
        <f>D32+D36</f>
        <v>3124000</v>
      </c>
      <c r="E31" s="11">
        <f>E32+E36</f>
        <v>720000</v>
      </c>
      <c r="F31" s="11">
        <f>G31+H31</f>
        <v>848948</v>
      </c>
      <c r="G31" s="11">
        <f>G32+G36</f>
        <v>63315</v>
      </c>
      <c r="H31" s="11">
        <f>H32+H36</f>
        <v>785633</v>
      </c>
      <c r="I31" s="11">
        <f>I32+I36</f>
        <v>736305</v>
      </c>
      <c r="J31" s="11">
        <f>J32+J36</f>
        <v>0</v>
      </c>
      <c r="K31" s="11">
        <f>F31-I31-J31</f>
        <v>112643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3051000</v>
      </c>
      <c r="E32" s="11">
        <f>+E33+E34+E35</f>
        <v>701000</v>
      </c>
      <c r="F32" s="11">
        <f>G32+H32</f>
        <v>701000</v>
      </c>
      <c r="G32" s="11">
        <f>+G33+G34+G35</f>
        <v>0</v>
      </c>
      <c r="H32" s="11">
        <f>+H33+H34+H35</f>
        <v>701000</v>
      </c>
      <c r="I32" s="11">
        <f>+I33+I34+I35</f>
        <v>701000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228</v>
      </c>
      <c r="B33" s="10" t="s">
        <v>89</v>
      </c>
      <c r="C33" s="10" t="s">
        <v>90</v>
      </c>
      <c r="D33" s="11">
        <v>1454000</v>
      </c>
      <c r="E33" s="11">
        <v>308000</v>
      </c>
      <c r="F33" s="11">
        <f>G33+H33</f>
        <v>308000</v>
      </c>
      <c r="G33" s="11">
        <v>0</v>
      </c>
      <c r="H33" s="11">
        <v>308000</v>
      </c>
      <c r="I33" s="11">
        <v>308000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229</v>
      </c>
      <c r="B34" s="10" t="s">
        <v>92</v>
      </c>
      <c r="C34" s="10" t="s">
        <v>93</v>
      </c>
      <c r="D34" s="11">
        <v>25000</v>
      </c>
      <c r="E34" s="11">
        <v>9000</v>
      </c>
      <c r="F34" s="11">
        <f>G34+H34</f>
        <v>9000</v>
      </c>
      <c r="G34" s="11">
        <v>0</v>
      </c>
      <c r="H34" s="11">
        <v>9000</v>
      </c>
      <c r="I34" s="11">
        <v>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1572000</v>
      </c>
      <c r="E35" s="11">
        <v>384000</v>
      </c>
      <c r="F35" s="11">
        <f>G35+H35</f>
        <v>384000</v>
      </c>
      <c r="G35" s="11">
        <v>0</v>
      </c>
      <c r="H35" s="11">
        <v>384000</v>
      </c>
      <c r="I35" s="11">
        <v>384000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230</v>
      </c>
      <c r="B36" s="10" t="s">
        <v>98</v>
      </c>
      <c r="C36" s="10" t="s">
        <v>99</v>
      </c>
      <c r="D36" s="11">
        <f>D37+D40</f>
        <v>73000</v>
      </c>
      <c r="E36" s="11">
        <f>E37+E40</f>
        <v>19000</v>
      </c>
      <c r="F36" s="11">
        <f>G36+H36</f>
        <v>147948</v>
      </c>
      <c r="G36" s="11">
        <f>G37+G40</f>
        <v>63315</v>
      </c>
      <c r="H36" s="11">
        <f>H37+H40</f>
        <v>84633</v>
      </c>
      <c r="I36" s="11">
        <f>I37+I40</f>
        <v>35305</v>
      </c>
      <c r="J36" s="11">
        <f>J37+J40</f>
        <v>0</v>
      </c>
      <c r="K36" s="11">
        <f>F36-I36-J36</f>
        <v>112643</v>
      </c>
    </row>
    <row r="37" spans="1:11" s="6" customFormat="1" ht="22.5" x14ac:dyDescent="0.25">
      <c r="A37" s="10" t="s">
        <v>231</v>
      </c>
      <c r="B37" s="10" t="s">
        <v>101</v>
      </c>
      <c r="C37" s="10" t="s">
        <v>102</v>
      </c>
      <c r="D37" s="11">
        <f>D38+D39</f>
        <v>73000</v>
      </c>
      <c r="E37" s="11">
        <f>E38+E39</f>
        <v>19000</v>
      </c>
      <c r="F37" s="11">
        <f>G37+H37</f>
        <v>147188</v>
      </c>
      <c r="G37" s="11">
        <f>G38+G39</f>
        <v>63186</v>
      </c>
      <c r="H37" s="11">
        <f>H38+H39</f>
        <v>84002</v>
      </c>
      <c r="I37" s="11">
        <f>I38+I39</f>
        <v>35045</v>
      </c>
      <c r="J37" s="11">
        <f>J38+J39</f>
        <v>0</v>
      </c>
      <c r="K37" s="11">
        <f>F37-I37-J37</f>
        <v>112143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70000</v>
      </c>
      <c r="E38" s="11">
        <v>18000</v>
      </c>
      <c r="F38" s="11">
        <f>G38+H38</f>
        <v>136526</v>
      </c>
      <c r="G38" s="11">
        <v>56294</v>
      </c>
      <c r="H38" s="11">
        <v>80232</v>
      </c>
      <c r="I38" s="11">
        <v>33974</v>
      </c>
      <c r="J38" s="11">
        <v>0</v>
      </c>
      <c r="K38" s="11">
        <f>F38-I38-J38</f>
        <v>102552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3000</v>
      </c>
      <c r="E39" s="11">
        <v>1000</v>
      </c>
      <c r="F39" s="11">
        <f>G39+H39</f>
        <v>10662</v>
      </c>
      <c r="G39" s="11">
        <v>6892</v>
      </c>
      <c r="H39" s="11">
        <v>3770</v>
      </c>
      <c r="I39" s="11">
        <v>1071</v>
      </c>
      <c r="J39" s="11">
        <v>0</v>
      </c>
      <c r="K39" s="11">
        <f>F39-I39-J39</f>
        <v>9591</v>
      </c>
    </row>
    <row r="40" spans="1:11" s="6" customFormat="1" ht="33" x14ac:dyDescent="0.25">
      <c r="A40" s="10" t="s">
        <v>106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760</v>
      </c>
      <c r="G40" s="11">
        <v>129</v>
      </c>
      <c r="H40" s="11">
        <v>631</v>
      </c>
      <c r="I40" s="11">
        <v>260</v>
      </c>
      <c r="J40" s="11">
        <v>0</v>
      </c>
      <c r="K40" s="11">
        <f>F40-I40-J40</f>
        <v>500</v>
      </c>
    </row>
    <row r="41" spans="1:11" s="6" customFormat="1" ht="22.5" x14ac:dyDescent="0.25">
      <c r="A41" s="10" t="s">
        <v>232</v>
      </c>
      <c r="B41" s="10" t="s">
        <v>113</v>
      </c>
      <c r="C41" s="10" t="s">
        <v>114</v>
      </c>
      <c r="D41" s="11">
        <f>D42</f>
        <v>14000</v>
      </c>
      <c r="E41" s="11">
        <f>E42</f>
        <v>4000</v>
      </c>
      <c r="F41" s="11">
        <f>G41+H41</f>
        <v>2334</v>
      </c>
      <c r="G41" s="11">
        <f>G42</f>
        <v>0</v>
      </c>
      <c r="H41" s="11">
        <f>H42</f>
        <v>2334</v>
      </c>
      <c r="I41" s="11">
        <f>I42</f>
        <v>2334</v>
      </c>
      <c r="J41" s="11">
        <f>J42</f>
        <v>0</v>
      </c>
      <c r="K41" s="11">
        <f>F41-I41-J41</f>
        <v>0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f>D43</f>
        <v>14000</v>
      </c>
      <c r="E42" s="11">
        <f>E43</f>
        <v>4000</v>
      </c>
      <c r="F42" s="11">
        <f>G42+H42</f>
        <v>2334</v>
      </c>
      <c r="G42" s="11">
        <f>G43</f>
        <v>0</v>
      </c>
      <c r="H42" s="11">
        <f>H43</f>
        <v>2334</v>
      </c>
      <c r="I42" s="11">
        <f>I43</f>
        <v>2334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14000</v>
      </c>
      <c r="E43" s="11">
        <v>4000</v>
      </c>
      <c r="F43" s="11">
        <f>G43+H43</f>
        <v>2334</v>
      </c>
      <c r="G43" s="11">
        <v>0</v>
      </c>
      <c r="H43" s="11">
        <v>2334</v>
      </c>
      <c r="I43" s="11">
        <v>2334</v>
      </c>
      <c r="J43" s="11"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96000</v>
      </c>
      <c r="E44" s="11">
        <f>E45+E49</f>
        <v>102000</v>
      </c>
      <c r="F44" s="11">
        <f>G44+H44</f>
        <v>691820</v>
      </c>
      <c r="G44" s="11">
        <f>G45+G49</f>
        <v>422216</v>
      </c>
      <c r="H44" s="11">
        <f>H45+H49</f>
        <v>269604</v>
      </c>
      <c r="I44" s="11">
        <f>I45+I49</f>
        <v>122281</v>
      </c>
      <c r="J44" s="11">
        <f>J45+J49</f>
        <v>0</v>
      </c>
      <c r="K44" s="11">
        <f>F44-I44-J44</f>
        <v>569539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44000</v>
      </c>
      <c r="E45" s="11">
        <f>E46</f>
        <v>11000</v>
      </c>
      <c r="F45" s="11">
        <f>G45+H45</f>
        <v>44583</v>
      </c>
      <c r="G45" s="11">
        <f>G46</f>
        <v>1712</v>
      </c>
      <c r="H45" s="11">
        <f>H46</f>
        <v>42871</v>
      </c>
      <c r="I45" s="11">
        <f>I46</f>
        <v>6161</v>
      </c>
      <c r="J45" s="11">
        <f>J46</f>
        <v>0</v>
      </c>
      <c r="K45" s="11">
        <f>F45-I45-J45</f>
        <v>38422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44000</v>
      </c>
      <c r="E46" s="11">
        <f>+E47</f>
        <v>11000</v>
      </c>
      <c r="F46" s="11">
        <f>G46+H46</f>
        <v>44583</v>
      </c>
      <c r="G46" s="11">
        <f>+G47</f>
        <v>1712</v>
      </c>
      <c r="H46" s="11">
        <f>+H47</f>
        <v>42871</v>
      </c>
      <c r="I46" s="11">
        <f>+I47</f>
        <v>6161</v>
      </c>
      <c r="J46" s="11">
        <f>+J47</f>
        <v>0</v>
      </c>
      <c r="K46" s="11">
        <f>F46-I46-J46</f>
        <v>38422</v>
      </c>
    </row>
    <row r="47" spans="1:11" s="6" customFormat="1" x14ac:dyDescent="0.25">
      <c r="A47" s="10" t="s">
        <v>233</v>
      </c>
      <c r="B47" s="10" t="s">
        <v>131</v>
      </c>
      <c r="C47" s="10" t="s">
        <v>132</v>
      </c>
      <c r="D47" s="11">
        <f>+D48</f>
        <v>44000</v>
      </c>
      <c r="E47" s="11">
        <f>+E48</f>
        <v>11000</v>
      </c>
      <c r="F47" s="11">
        <f>G47+H47</f>
        <v>44583</v>
      </c>
      <c r="G47" s="11">
        <f>+G48</f>
        <v>1712</v>
      </c>
      <c r="H47" s="11">
        <f>+H48</f>
        <v>42871</v>
      </c>
      <c r="I47" s="11">
        <f>+I48</f>
        <v>6161</v>
      </c>
      <c r="J47" s="11">
        <f>+J48</f>
        <v>0</v>
      </c>
      <c r="K47" s="11">
        <f>F47-I47-J47</f>
        <v>38422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44000</v>
      </c>
      <c r="E48" s="11">
        <v>11000</v>
      </c>
      <c r="F48" s="11">
        <f>G48+H48</f>
        <v>44583</v>
      </c>
      <c r="G48" s="11">
        <v>1712</v>
      </c>
      <c r="H48" s="11">
        <v>42871</v>
      </c>
      <c r="I48" s="11">
        <v>6161</v>
      </c>
      <c r="J48" s="11">
        <v>0</v>
      </c>
      <c r="K48" s="11">
        <f>F48-I48-J48</f>
        <v>38422</v>
      </c>
    </row>
    <row r="49" spans="1:11" s="6" customFormat="1" ht="22.5" x14ac:dyDescent="0.25">
      <c r="A49" s="10" t="s">
        <v>234</v>
      </c>
      <c r="B49" s="10" t="s">
        <v>137</v>
      </c>
      <c r="C49" s="10" t="s">
        <v>138</v>
      </c>
      <c r="D49" s="11">
        <f>D50+D54+D57+D60</f>
        <v>52000</v>
      </c>
      <c r="E49" s="11">
        <f>E50+E54+E57+E60</f>
        <v>91000</v>
      </c>
      <c r="F49" s="11">
        <f>G49+H49</f>
        <v>647237</v>
      </c>
      <c r="G49" s="11">
        <f>G50+G54+G57+G60</f>
        <v>420504</v>
      </c>
      <c r="H49" s="11">
        <f>H50+H54+H57+H60</f>
        <v>226733</v>
      </c>
      <c r="I49" s="11">
        <f>I50+I54+I57+I60</f>
        <v>116120</v>
      </c>
      <c r="J49" s="11">
        <f>J50+J54+J57+J60</f>
        <v>0</v>
      </c>
      <c r="K49" s="11">
        <f>F49-I49-J49</f>
        <v>531117</v>
      </c>
    </row>
    <row r="50" spans="1:11" s="6" customFormat="1" ht="43.5" x14ac:dyDescent="0.25">
      <c r="A50" s="10" t="s">
        <v>235</v>
      </c>
      <c r="B50" s="10" t="s">
        <v>140</v>
      </c>
      <c r="C50" s="10" t="s">
        <v>141</v>
      </c>
      <c r="D50" s="11">
        <f>D51+D52+D53</f>
        <v>114000</v>
      </c>
      <c r="E50" s="11">
        <f>E51+E52+E53</f>
        <v>31000</v>
      </c>
      <c r="F50" s="11">
        <f>G50+H50</f>
        <v>59894</v>
      </c>
      <c r="G50" s="11">
        <f>G51+G52+G53</f>
        <v>16340</v>
      </c>
      <c r="H50" s="11">
        <f>H51+H52+H53</f>
        <v>43554</v>
      </c>
      <c r="I50" s="11">
        <f>I51+I52+I53</f>
        <v>27319</v>
      </c>
      <c r="J50" s="11">
        <f>J51+J52+J53</f>
        <v>0</v>
      </c>
      <c r="K50" s="11">
        <f>F50-I50-J50</f>
        <v>32575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4000</v>
      </c>
      <c r="E51" s="11">
        <v>1000</v>
      </c>
      <c r="F51" s="11">
        <f>G51+H51</f>
        <v>4806</v>
      </c>
      <c r="G51" s="11">
        <v>1006</v>
      </c>
      <c r="H51" s="11">
        <v>3800</v>
      </c>
      <c r="I51" s="11">
        <v>2675</v>
      </c>
      <c r="J51" s="11">
        <v>0</v>
      </c>
      <c r="K51" s="11">
        <f>F51-I51-J51</f>
        <v>2131</v>
      </c>
    </row>
    <row r="52" spans="1:11" s="6" customFormat="1" ht="22.5" x14ac:dyDescent="0.25">
      <c r="A52" s="10" t="s">
        <v>236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1955</v>
      </c>
      <c r="G52" s="11">
        <v>1955</v>
      </c>
      <c r="H52" s="11">
        <v>0</v>
      </c>
      <c r="I52" s="11">
        <v>0</v>
      </c>
      <c r="J52" s="11">
        <v>0</v>
      </c>
      <c r="K52" s="11">
        <f>F52-I52-J52</f>
        <v>1955</v>
      </c>
    </row>
    <row r="53" spans="1:11" s="6" customFormat="1" ht="22.5" x14ac:dyDescent="0.25">
      <c r="A53" s="10" t="s">
        <v>145</v>
      </c>
      <c r="B53" s="10" t="s">
        <v>149</v>
      </c>
      <c r="C53" s="10" t="s">
        <v>150</v>
      </c>
      <c r="D53" s="11">
        <v>110000</v>
      </c>
      <c r="E53" s="11">
        <v>30000</v>
      </c>
      <c r="F53" s="11">
        <f>G53+H53</f>
        <v>53133</v>
      </c>
      <c r="G53" s="11">
        <v>13379</v>
      </c>
      <c r="H53" s="11">
        <v>39754</v>
      </c>
      <c r="I53" s="11">
        <v>24644</v>
      </c>
      <c r="J53" s="11">
        <v>0</v>
      </c>
      <c r="K53" s="11">
        <f>F53-I53-J53</f>
        <v>28489</v>
      </c>
    </row>
    <row r="54" spans="1:11" s="6" customFormat="1" ht="22.5" x14ac:dyDescent="0.25">
      <c r="A54" s="10" t="s">
        <v>237</v>
      </c>
      <c r="B54" s="10" t="s">
        <v>152</v>
      </c>
      <c r="C54" s="10" t="s">
        <v>153</v>
      </c>
      <c r="D54" s="11">
        <f>D55</f>
        <v>93000</v>
      </c>
      <c r="E54" s="11">
        <f>E55</f>
        <v>30000</v>
      </c>
      <c r="F54" s="11">
        <f>G54+H54</f>
        <v>404026</v>
      </c>
      <c r="G54" s="11">
        <f>G55</f>
        <v>354026</v>
      </c>
      <c r="H54" s="11">
        <f>H55</f>
        <v>50000</v>
      </c>
      <c r="I54" s="11">
        <f>I55</f>
        <v>28731</v>
      </c>
      <c r="J54" s="11">
        <f>J55</f>
        <v>0</v>
      </c>
      <c r="K54" s="11">
        <f>F54-I54-J54</f>
        <v>375295</v>
      </c>
    </row>
    <row r="55" spans="1:11" s="6" customFormat="1" ht="22.5" x14ac:dyDescent="0.25">
      <c r="A55" s="10" t="s">
        <v>238</v>
      </c>
      <c r="B55" s="10" t="s">
        <v>155</v>
      </c>
      <c r="C55" s="10" t="s">
        <v>156</v>
      </c>
      <c r="D55" s="11">
        <f>D56</f>
        <v>93000</v>
      </c>
      <c r="E55" s="11">
        <f>E56</f>
        <v>30000</v>
      </c>
      <c r="F55" s="11">
        <f>G55+H55</f>
        <v>404026</v>
      </c>
      <c r="G55" s="11">
        <f>G56</f>
        <v>354026</v>
      </c>
      <c r="H55" s="11">
        <f>H56</f>
        <v>50000</v>
      </c>
      <c r="I55" s="11">
        <f>I56</f>
        <v>28731</v>
      </c>
      <c r="J55" s="11">
        <f>J56</f>
        <v>0</v>
      </c>
      <c r="K55" s="11">
        <f>F55-I55-J55</f>
        <v>375295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93000</v>
      </c>
      <c r="E56" s="11">
        <v>30000</v>
      </c>
      <c r="F56" s="11">
        <f>G56+H56</f>
        <v>404026</v>
      </c>
      <c r="G56" s="11">
        <v>354026</v>
      </c>
      <c r="H56" s="11">
        <v>50000</v>
      </c>
      <c r="I56" s="11">
        <v>28731</v>
      </c>
      <c r="J56" s="11">
        <v>0</v>
      </c>
      <c r="K56" s="11">
        <f>F56-I56-J56</f>
        <v>375295</v>
      </c>
    </row>
    <row r="57" spans="1:11" s="6" customFormat="1" ht="33" x14ac:dyDescent="0.25">
      <c r="A57" s="10" t="s">
        <v>239</v>
      </c>
      <c r="B57" s="10" t="s">
        <v>161</v>
      </c>
      <c r="C57" s="10" t="s">
        <v>162</v>
      </c>
      <c r="D57" s="11">
        <f>+D58+D59</f>
        <v>106000</v>
      </c>
      <c r="E57" s="11">
        <f>+E58+E59</f>
        <v>30000</v>
      </c>
      <c r="F57" s="11">
        <f>G57+H57</f>
        <v>183317</v>
      </c>
      <c r="G57" s="11">
        <f>+G58+G59</f>
        <v>50138</v>
      </c>
      <c r="H57" s="11">
        <f>+H58+H59</f>
        <v>133179</v>
      </c>
      <c r="I57" s="11">
        <f>+I58+I59</f>
        <v>60070</v>
      </c>
      <c r="J57" s="11">
        <f>+J58+J59</f>
        <v>0</v>
      </c>
      <c r="K57" s="11">
        <f>F57-I57-J57</f>
        <v>123247</v>
      </c>
    </row>
    <row r="58" spans="1:11" s="6" customFormat="1" x14ac:dyDescent="0.25">
      <c r="A58" s="10" t="s">
        <v>240</v>
      </c>
      <c r="B58" s="10" t="s">
        <v>164</v>
      </c>
      <c r="C58" s="10" t="s">
        <v>165</v>
      </c>
      <c r="D58" s="11">
        <v>98000</v>
      </c>
      <c r="E58" s="11">
        <v>25000</v>
      </c>
      <c r="F58" s="11">
        <f>G58+H58</f>
        <v>179488</v>
      </c>
      <c r="G58" s="11">
        <v>49752</v>
      </c>
      <c r="H58" s="11">
        <v>129736</v>
      </c>
      <c r="I58" s="11">
        <v>56922</v>
      </c>
      <c r="J58" s="11">
        <v>0</v>
      </c>
      <c r="K58" s="11">
        <f>F58-I58-J58</f>
        <v>122566</v>
      </c>
    </row>
    <row r="59" spans="1:11" s="6" customFormat="1" x14ac:dyDescent="0.25">
      <c r="A59" s="10" t="s">
        <v>241</v>
      </c>
      <c r="B59" s="10" t="s">
        <v>167</v>
      </c>
      <c r="C59" s="10" t="s">
        <v>168</v>
      </c>
      <c r="D59" s="11">
        <v>8000</v>
      </c>
      <c r="E59" s="11">
        <v>5000</v>
      </c>
      <c r="F59" s="11">
        <f>G59+H59</f>
        <v>3829</v>
      </c>
      <c r="G59" s="11">
        <v>386</v>
      </c>
      <c r="H59" s="11">
        <v>3443</v>
      </c>
      <c r="I59" s="11">
        <v>3148</v>
      </c>
      <c r="J59" s="11">
        <v>0</v>
      </c>
      <c r="K59" s="11">
        <f>F59-I59-J59</f>
        <v>681</v>
      </c>
    </row>
    <row r="60" spans="1:11" s="6" customFormat="1" ht="22.5" x14ac:dyDescent="0.25">
      <c r="A60" s="10" t="s">
        <v>242</v>
      </c>
      <c r="B60" s="10" t="s">
        <v>243</v>
      </c>
      <c r="C60" s="10" t="s">
        <v>244</v>
      </c>
      <c r="D60" s="11">
        <f>+D61</f>
        <v>-261000</v>
      </c>
      <c r="E60" s="11">
        <f>+E61</f>
        <v>0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245</v>
      </c>
      <c r="B61" s="10" t="s">
        <v>170</v>
      </c>
      <c r="C61" s="10" t="s">
        <v>171</v>
      </c>
      <c r="D61" s="11">
        <v>-261000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246</v>
      </c>
      <c r="B62" s="10" t="s">
        <v>185</v>
      </c>
      <c r="C62" s="10" t="s">
        <v>186</v>
      </c>
      <c r="D62" s="11">
        <f>D63</f>
        <v>300000</v>
      </c>
      <c r="E62" s="11">
        <f>E63</f>
        <v>100000</v>
      </c>
      <c r="F62" s="11">
        <f>G62+H62</f>
        <v>35976</v>
      </c>
      <c r="G62" s="11">
        <f>G63</f>
        <v>0</v>
      </c>
      <c r="H62" s="11">
        <f>H63</f>
        <v>35976</v>
      </c>
      <c r="I62" s="11">
        <f>I63</f>
        <v>35976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247</v>
      </c>
      <c r="B63" s="10" t="s">
        <v>188</v>
      </c>
      <c r="C63" s="10" t="s">
        <v>189</v>
      </c>
      <c r="D63" s="11">
        <f>D64</f>
        <v>300000</v>
      </c>
      <c r="E63" s="11">
        <f>E64</f>
        <v>100000</v>
      </c>
      <c r="F63" s="11">
        <f>G63+H63</f>
        <v>35976</v>
      </c>
      <c r="G63" s="11">
        <f>G64</f>
        <v>0</v>
      </c>
      <c r="H63" s="11">
        <f>H64</f>
        <v>35976</v>
      </c>
      <c r="I63" s="11">
        <f>I64</f>
        <v>35976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248</v>
      </c>
      <c r="B64" s="10" t="s">
        <v>191</v>
      </c>
      <c r="C64" s="10" t="s">
        <v>192</v>
      </c>
      <c r="D64" s="11">
        <f>+D65</f>
        <v>300000</v>
      </c>
      <c r="E64" s="11">
        <f>+E65</f>
        <v>100000</v>
      </c>
      <c r="F64" s="11">
        <f>G64+H64</f>
        <v>35976</v>
      </c>
      <c r="G64" s="11">
        <f>+G65</f>
        <v>0</v>
      </c>
      <c r="H64" s="11">
        <f>+H65</f>
        <v>35976</v>
      </c>
      <c r="I64" s="11">
        <f>+I65</f>
        <v>35976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178</v>
      </c>
      <c r="B65" s="10" t="s">
        <v>197</v>
      </c>
      <c r="C65" s="10" t="s">
        <v>198</v>
      </c>
      <c r="D65" s="11">
        <v>300000</v>
      </c>
      <c r="E65" s="11">
        <v>100000</v>
      </c>
      <c r="F65" s="11">
        <f>G65+H65</f>
        <v>35976</v>
      </c>
      <c r="G65" s="11">
        <v>0</v>
      </c>
      <c r="H65" s="11">
        <v>35976</v>
      </c>
      <c r="I65" s="11">
        <v>35976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217</v>
      </c>
      <c r="B67" s="13"/>
      <c r="C67" s="13"/>
      <c r="D67" s="13"/>
      <c r="E67" s="13" t="s">
        <v>219</v>
      </c>
      <c r="F67" s="13"/>
      <c r="G67" s="13"/>
      <c r="H67" s="13"/>
      <c r="I67" s="13" t="s">
        <v>220</v>
      </c>
      <c r="J67" s="13"/>
      <c r="K67" s="13"/>
      <c r="L67" s="13"/>
    </row>
    <row r="68" spans="1:12" x14ac:dyDescent="0.25">
      <c r="A68" s="3" t="s">
        <v>218</v>
      </c>
      <c r="B68" s="3"/>
      <c r="C68" s="3"/>
      <c r="D68" s="3"/>
      <c r="E68" s="3" t="s">
        <v>219</v>
      </c>
      <c r="F68" s="3"/>
      <c r="G68" s="3"/>
      <c r="H68" s="3"/>
      <c r="I68" s="3" t="s">
        <v>221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08C76-9837-471C-8563-DEF1A74ABF07}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250</v>
      </c>
      <c r="C11" s="10" t="s">
        <v>21</v>
      </c>
      <c r="D11" s="11">
        <f>D12+D17+D20+D27</f>
        <v>7524300</v>
      </c>
      <c r="E11" s="11">
        <f>E12+E17+E20+E27</f>
        <v>7263300</v>
      </c>
      <c r="F11" s="11">
        <f>G11+H11</f>
        <v>335828</v>
      </c>
      <c r="G11" s="11">
        <f>G12+G17+G20+G27</f>
        <v>0</v>
      </c>
      <c r="H11" s="11">
        <f>H12+H17+H20+H27</f>
        <v>335828</v>
      </c>
      <c r="I11" s="11">
        <f>I12+I17+I20+I27</f>
        <v>335828</v>
      </c>
      <c r="J11" s="11">
        <f>J12+J17+J20+J27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261000</v>
      </c>
      <c r="E12" s="11">
        <f>+E13</f>
        <v>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251</v>
      </c>
      <c r="B13" s="10" t="s">
        <v>122</v>
      </c>
      <c r="C13" s="10" t="s">
        <v>123</v>
      </c>
      <c r="D13" s="11">
        <f>+D14</f>
        <v>261000</v>
      </c>
      <c r="E13" s="11">
        <f>+E14</f>
        <v>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224</v>
      </c>
      <c r="B14" s="10" t="s">
        <v>137</v>
      </c>
      <c r="C14" s="10" t="s">
        <v>138</v>
      </c>
      <c r="D14" s="11">
        <f>+D15</f>
        <v>261000</v>
      </c>
      <c r="E14" s="11">
        <f>+E15</f>
        <v>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252</v>
      </c>
      <c r="B15" s="10" t="s">
        <v>243</v>
      </c>
      <c r="C15" s="10" t="s">
        <v>244</v>
      </c>
      <c r="D15" s="11">
        <f>+D16</f>
        <v>261000</v>
      </c>
      <c r="E15" s="11">
        <f>+E16</f>
        <v>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253</v>
      </c>
      <c r="B16" s="10" t="s">
        <v>173</v>
      </c>
      <c r="C16" s="10" t="s">
        <v>174</v>
      </c>
      <c r="D16" s="11">
        <v>261000</v>
      </c>
      <c r="E16" s="11">
        <v>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176</v>
      </c>
      <c r="C17" s="10" t="s">
        <v>177</v>
      </c>
      <c r="D17" s="11">
        <f>D18</f>
        <v>0</v>
      </c>
      <c r="E17" s="11">
        <f>E18</f>
        <v>0</v>
      </c>
      <c r="F17" s="11">
        <f>G17+H17</f>
        <v>20106</v>
      </c>
      <c r="G17" s="11">
        <f>G18</f>
        <v>0</v>
      </c>
      <c r="H17" s="11">
        <f>H18</f>
        <v>20106</v>
      </c>
      <c r="I17" s="11">
        <f>I18</f>
        <v>20106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179</v>
      </c>
      <c r="C18" s="10" t="s">
        <v>180</v>
      </c>
      <c r="D18" s="11">
        <f>+D19</f>
        <v>0</v>
      </c>
      <c r="E18" s="11">
        <f>+E19</f>
        <v>0</v>
      </c>
      <c r="F18" s="11">
        <f>G18+H18</f>
        <v>20106</v>
      </c>
      <c r="G18" s="11">
        <f>+G19</f>
        <v>0</v>
      </c>
      <c r="H18" s="11">
        <f>+H19</f>
        <v>20106</v>
      </c>
      <c r="I18" s="11">
        <f>+I19</f>
        <v>20106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182</v>
      </c>
      <c r="C19" s="10" t="s">
        <v>183</v>
      </c>
      <c r="D19" s="11">
        <v>0</v>
      </c>
      <c r="E19" s="11">
        <v>0</v>
      </c>
      <c r="F19" s="11">
        <f>G19+H19</f>
        <v>20106</v>
      </c>
      <c r="G19" s="11">
        <v>0</v>
      </c>
      <c r="H19" s="11">
        <v>20106</v>
      </c>
      <c r="I19" s="11">
        <v>20106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229</v>
      </c>
      <c r="B20" s="10" t="s">
        <v>185</v>
      </c>
      <c r="C20" s="10" t="s">
        <v>186</v>
      </c>
      <c r="D20" s="11">
        <f>D21</f>
        <v>6517600</v>
      </c>
      <c r="E20" s="11">
        <f>E21</f>
        <v>6517600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188</v>
      </c>
      <c r="C21" s="10" t="s">
        <v>189</v>
      </c>
      <c r="D21" s="11">
        <f>D22+D25</f>
        <v>6517600</v>
      </c>
      <c r="E21" s="11">
        <f>E22+E25</f>
        <v>6517600</v>
      </c>
      <c r="F21" s="11">
        <f>G21+H21</f>
        <v>0</v>
      </c>
      <c r="G21" s="11">
        <f>G22+G25</f>
        <v>0</v>
      </c>
      <c r="H21" s="11">
        <f>H22+H25</f>
        <v>0</v>
      </c>
      <c r="I21" s="11">
        <f>I22+I25</f>
        <v>0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191</v>
      </c>
      <c r="C22" s="10" t="s">
        <v>192</v>
      </c>
      <c r="D22" s="11">
        <f>+D23+D24</f>
        <v>5610200</v>
      </c>
      <c r="E22" s="11">
        <f>+E23+E24</f>
        <v>5610200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ht="33" x14ac:dyDescent="0.25">
      <c r="A23" s="10" t="s">
        <v>118</v>
      </c>
      <c r="B23" s="10" t="s">
        <v>194</v>
      </c>
      <c r="C23" s="10" t="s">
        <v>195</v>
      </c>
      <c r="D23" s="11">
        <v>507500</v>
      </c>
      <c r="E23" s="11">
        <v>507500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254</v>
      </c>
      <c r="B24" s="10" t="s">
        <v>200</v>
      </c>
      <c r="C24" s="10" t="s">
        <v>201</v>
      </c>
      <c r="D24" s="11">
        <v>5102700</v>
      </c>
      <c r="E24" s="11">
        <v>5102700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255</v>
      </c>
      <c r="B25" s="10" t="s">
        <v>203</v>
      </c>
      <c r="C25" s="10" t="s">
        <v>204</v>
      </c>
      <c r="D25" s="11">
        <f>+D26</f>
        <v>907400</v>
      </c>
      <c r="E25" s="11">
        <f>+E26</f>
        <v>907400</v>
      </c>
      <c r="F25" s="11">
        <f>G25+H25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F25-I25-J25</f>
        <v>0</v>
      </c>
    </row>
    <row r="26" spans="1:12" s="6" customFormat="1" ht="43.5" x14ac:dyDescent="0.25">
      <c r="A26" s="10" t="s">
        <v>169</v>
      </c>
      <c r="B26" s="10" t="s">
        <v>206</v>
      </c>
      <c r="C26" s="10" t="s">
        <v>207</v>
      </c>
      <c r="D26" s="11">
        <v>907400</v>
      </c>
      <c r="E26" s="11">
        <v>907400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ht="33" x14ac:dyDescent="0.25">
      <c r="A27" s="10" t="s">
        <v>256</v>
      </c>
      <c r="B27" s="10" t="s">
        <v>209</v>
      </c>
      <c r="C27" s="10" t="s">
        <v>210</v>
      </c>
      <c r="D27" s="11">
        <f>D28</f>
        <v>745700</v>
      </c>
      <c r="E27" s="11">
        <f>E28</f>
        <v>745700</v>
      </c>
      <c r="F27" s="11">
        <f>G27+H27</f>
        <v>315722</v>
      </c>
      <c r="G27" s="11">
        <f>G28</f>
        <v>0</v>
      </c>
      <c r="H27" s="11">
        <f>H28</f>
        <v>315722</v>
      </c>
      <c r="I27" s="11">
        <f>I28</f>
        <v>315722</v>
      </c>
      <c r="J27" s="11">
        <f>J28</f>
        <v>0</v>
      </c>
      <c r="K27" s="11">
        <f>F27-I27-J27</f>
        <v>0</v>
      </c>
    </row>
    <row r="28" spans="1:12" s="6" customFormat="1" ht="22.5" x14ac:dyDescent="0.25">
      <c r="A28" s="10" t="s">
        <v>257</v>
      </c>
      <c r="B28" s="10" t="s">
        <v>212</v>
      </c>
      <c r="C28" s="10" t="s">
        <v>213</v>
      </c>
      <c r="D28" s="11">
        <f>D29</f>
        <v>745700</v>
      </c>
      <c r="E28" s="11">
        <f>E29</f>
        <v>745700</v>
      </c>
      <c r="F28" s="11">
        <f>G28+H28</f>
        <v>315722</v>
      </c>
      <c r="G28" s="11">
        <f>G29</f>
        <v>0</v>
      </c>
      <c r="H28" s="11">
        <f>H29</f>
        <v>315722</v>
      </c>
      <c r="I28" s="11">
        <f>I29</f>
        <v>315722</v>
      </c>
      <c r="J28" s="11">
        <f>J29</f>
        <v>0</v>
      </c>
      <c r="K28" s="11">
        <f>F28-I28-J28</f>
        <v>0</v>
      </c>
    </row>
    <row r="29" spans="1:12" s="6" customFormat="1" ht="22.5" x14ac:dyDescent="0.25">
      <c r="A29" s="10" t="s">
        <v>258</v>
      </c>
      <c r="B29" s="10" t="s">
        <v>215</v>
      </c>
      <c r="C29" s="10" t="s">
        <v>216</v>
      </c>
      <c r="D29" s="11">
        <v>745700</v>
      </c>
      <c r="E29" s="11">
        <v>745700</v>
      </c>
      <c r="F29" s="11">
        <f>G29+H29</f>
        <v>315722</v>
      </c>
      <c r="G29" s="11">
        <v>0</v>
      </c>
      <c r="H29" s="11">
        <v>315722</v>
      </c>
      <c r="I29" s="11">
        <v>315722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217</v>
      </c>
      <c r="B31" s="13"/>
      <c r="C31" s="13"/>
      <c r="D31" s="13"/>
      <c r="E31" s="13" t="s">
        <v>219</v>
      </c>
      <c r="F31" s="13"/>
      <c r="G31" s="13"/>
      <c r="H31" s="13"/>
      <c r="I31" s="13" t="s">
        <v>220</v>
      </c>
      <c r="J31" s="13"/>
      <c r="K31" s="13"/>
      <c r="L31" s="13"/>
    </row>
    <row r="32" spans="1:12" x14ac:dyDescent="0.25">
      <c r="A32" s="3" t="s">
        <v>218</v>
      </c>
      <c r="B32" s="3"/>
      <c r="C32" s="3"/>
      <c r="D32" s="3"/>
      <c r="E32" s="3" t="s">
        <v>219</v>
      </c>
      <c r="F32" s="3"/>
      <c r="G32" s="3"/>
      <c r="H32" s="3"/>
      <c r="I32" s="3" t="s">
        <v>221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2022-05-16T09:44:35Z</dcterms:created>
  <dcterms:modified xsi:type="dcterms:W3CDTF">2022-05-16T09:44:48Z</dcterms:modified>
</cp:coreProperties>
</file>