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8CEA83DD-D055-4C79-AE1F-B6581B86EFFD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43" i="1" s="1"/>
  <c r="E73" i="1" s="1"/>
  <c r="F16" i="1"/>
  <c r="F43" i="1" s="1"/>
  <c r="F73" i="1" s="1"/>
  <c r="E29" i="1"/>
  <c r="E42" i="1" s="1"/>
  <c r="F29" i="1"/>
  <c r="E38" i="1"/>
  <c r="F38" i="1"/>
  <c r="F42" i="1"/>
  <c r="E51" i="1"/>
  <c r="F51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<sst xmlns="http://schemas.openxmlformats.org/spreadsheetml/2006/main" count="316" uniqueCount="194">
  <si>
    <t>CENTRALIZAT</t>
  </si>
  <si>
    <t xml:space="preserve"> </t>
  </si>
  <si>
    <t>Bilant</t>
  </si>
  <si>
    <t>Trimestrul: 4, Anul: 2023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</si>
  <si>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</si>
  <si>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</si>
  <si>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</si>
  <si>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</si>
  <si>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</si>
  <si>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</si>
  <si>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</si>
  <si>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</si>
  <si>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</si>
  <si>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</si>
  <si>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</si>
  <si>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</si>
  <si>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</si>
  <si>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</si>
  <si>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</si>
  <si>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</si>
  <si>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</si>
  <si>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</si>
  <si>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</si>
  <si>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</si>
  <si>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</si>
  <si>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</si>
  <si>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</si>
  <si>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</si>
  <si>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</si>
  <si>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</si>
  <si>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</si>
  <si>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</si>
  <si>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</si>
  <si>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</si>
  <si>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</si>
  <si>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</si>
  <si>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</si>
  <si>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</si>
  <si>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</si>
  <si>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</si>
  <si>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</si>
  <si>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</si>
  <si>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</si>
  <si>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</si>
  <si>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</si>
  <si>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</si>
  <si>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</si>
  <si>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</si>
  <si>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</si>
  <si>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</si>
  <si>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</si>
  <si>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</si>
  <si>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</si>
  <si>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</si>
  <si>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</si>
  <si>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</si>
  <si>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</si>
  <si>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</si>
  <si>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</si>
  <si>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</si>
  <si>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</si>
  <si>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</si>
  <si>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</si>
  <si>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</si>
  <si>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</si>
  <si>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</si>
  <si>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</si>
  <si>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</si>
  <si>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</si>
  <si>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</si>
  <si>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</si>
  <si>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</si>
  <si>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</si>
  <si>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</si>
  <si>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</si>
  <si>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</si>
  <si>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</si>
  <si>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</si>
  <si>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</si>
  <si>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</si>
  <si>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</si>
  <si>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</si>
  <si>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</si>
  <si>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</si>
  <si>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</si>
  <si>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</si>
  <si>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</si>
  <si>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</si>
  <si>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</si>
  <si>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</si>
  <si>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</si>
  <si>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</si>
  <si>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</si>
  <si>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</si>
  <si>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</si>
  <si>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</si>
  <si>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</si>
  <si>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</si>
  <si>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</si>
  <si>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</si>
  <si>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</si>
  <si>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</si>
  <si>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</si>
  <si>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</si>
  <si>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</si>
  <si>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</si>
  <si>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</si>
  <si>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</si>
  <si>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</si>
  <si>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</si>
  <si>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</si>
  <si>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Personal - drepturi de natură salarială suplimentare: (ct.4200201+4200202)</t>
  </si>
  <si>
    <t>52.1</t>
  </si>
  <si>
    <t>43</t>
  </si>
  <si>
    <t>Datorii comerciale (ct.4010200+4030200+ 4040200+4050200+ 4620201)</t>
  </si>
  <si>
    <t>53</t>
  </si>
  <si>
    <t>44</t>
  </si>
  <si>
    <t>Împrumuturi pe termen lung (ct.1610200+1620200+1630200+1640200+1650200 +1660201+ 1660202+1660203+ 1660204+1670201+ 1670202+1670203 +1670208 +1670209-1690200)</t>
  </si>
  <si>
    <t>54</t>
  </si>
  <si>
    <t>Provizioane (ct. 1510201+1510202+1510203+1510204+1510208)</t>
  </si>
  <si>
    <t>55</t>
  </si>
  <si>
    <t>TOTAL DATORII NECURENTE (rd.52+54+55)</t>
  </si>
  <si>
    <t>58</t>
  </si>
  <si>
    <t>47</t>
  </si>
  <si>
    <t>DATORII CURENTE - sume ce urmează a fi plătite   într-o perioadă de până la un an</t>
  </si>
  <si>
    <t>59</t>
  </si>
  <si>
    <t>48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</si>
  <si>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</si>
  <si>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</si>
  <si>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49</t>
  </si>
  <si>
    <t>Decontări privind încheierea execuţiei bugetului de stat din anul curent (ct.4890000)</t>
  </si>
  <si>
    <t>60.1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</si>
  <si>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</si>
  <si>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</si>
  <si>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</si>
  <si>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</si>
  <si>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</si>
  <si>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</si>
  <si>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</si>
  <si>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</si>
  <si>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</si>
  <si>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</si>
  <si>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</si>
  <si>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</si>
  <si>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56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</si>
  <si>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</si>
  <si>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</si>
  <si>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57</t>
  </si>
  <si>
    <t>din care: sume datorate Comisiei Europene / alti donatori (ct.4500200+4500400+4500600+4590000+ 4620103)</t>
  </si>
  <si>
    <t>66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</si>
  <si>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</si>
  <si>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</si>
  <si>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</si>
  <si>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</si>
  <si>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(ct.4210000+4230000+4260000+4260100+4270100+  4270300+ 4280101)</t>
  </si>
  <si>
    <t>72</t>
  </si>
  <si>
    <t>Personal - drepturi de natură salarială suplimentare: (ct.4200101+4200102)</t>
  </si>
  <si>
    <t>72.1</t>
  </si>
  <si>
    <t>Alte drepturi cuvenite  altor categorii de persoane (pensii, indemnizaţii de şomaj, burse) (ct.4220100+4220200+4240000+4260200+4270200+ 4270300+ 4290000+ 4380000),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</si>
  <si>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</si>
  <si>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</si>
  <si>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</si>
  <si>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</si>
  <si>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</si>
  <si>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</si>
  <si>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</si>
  <si>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</si>
  <si>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</si>
  <si>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67</t>
  </si>
  <si>
    <t>TOTAL DATORII (rd.58+78)</t>
  </si>
  <si>
    <t>79</t>
  </si>
  <si>
    <t>68</t>
  </si>
  <si>
    <t>ACTIVE NETE = TOTAL ACTIVE – TOTAL DATORII = CAPITALURI PROPRII (rd.80= rd.46-79 = rd.90)</t>
  </si>
  <si>
    <t>80</t>
  </si>
  <si>
    <t>69</t>
  </si>
  <si>
    <t>CAPITALURI PROPRII</t>
  </si>
  <si>
    <t>83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</si>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</sst>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1513438</v>
      </c>
      <c r="F8" s="10">
        <v>1827712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420308</v>
      </c>
      <c r="F9" s="10">
        <v>300455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32391514</v>
      </c>
      <c r="F10" s="10">
        <v>43504110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34325260</v>
      </c>
      <c r="F16" s="10">
        <f>F8+F9+F10+F11+F12+F14</f>
        <v>45632277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1302630</v>
      </c>
      <c r="F18" s="10">
        <v>1298081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1796156</v>
      </c>
      <c r="F20" s="10">
        <v>512958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22088</v>
      </c>
      <c r="F22" s="10">
        <v>27483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1125987</v>
      </c>
      <c r="F24" s="10">
        <v>1067371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1125987</v>
      </c>
      <c r="F25" s="10">
        <v>1067371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2922143</v>
      </c>
      <c r="F29" s="10">
        <f>F20+F24+F26+F28</f>
        <v>1580329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113896</v>
      </c>
      <c r="F32" s="10">
        <v>184330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5350</v>
      </c>
      <c r="F33" s="10">
        <v>8923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22352</v>
      </c>
      <c r="F35" s="10">
        <v>23568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141598</v>
      </c>
      <c r="F38" s="10">
        <f>F32+F33+F35+F36</f>
        <v>216821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4366371</v>
      </c>
      <c r="F42" s="10">
        <f>F18+F29+F30+F38+F39+F40+F41</f>
        <v>3095231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38691631</v>
      </c>
      <c r="F43" s="10">
        <f>F16+F42</f>
        <v>48727508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43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v>0</v>
      </c>
      <c r="F50" s="10">
        <v>0</v>
      </c>
    </row>
    <row r="51" spans="1:6" s="6" customFormat="1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>
        <f>E46+E49+E50+E47</f>
        <v>0</v>
      </c>
      <c r="F51" s="10">
        <f>F46+F49+F50+F47</f>
        <v>0</v>
      </c>
    </row>
    <row r="52" spans="1:6" s="6" customFormat="1" ht="22.5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/>
      <c r="F52" s="10"/>
    </row>
    <row r="53" spans="1:6" s="6" customFormat="1" ht="54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170619</v>
      </c>
      <c r="F53" s="10">
        <v>5890384</v>
      </c>
    </row>
    <row r="54" spans="1:6" s="6" customFormat="1" ht="22.5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ht="33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170619</v>
      </c>
      <c r="F55" s="10">
        <v>5884266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44724</v>
      </c>
      <c r="F57" s="10">
        <v>59115</v>
      </c>
    </row>
    <row r="58" spans="1:6" s="6" customFormat="1" x14ac:dyDescent="0.25">
      <c r="A58" s="9" t="s">
        <v>115</v>
      </c>
      <c r="B58" s="9" t="s">
        <v>115</v>
      </c>
      <c r="C58" s="9" t="s">
        <v>138</v>
      </c>
      <c r="D58" s="9" t="s">
        <v>139</v>
      </c>
      <c r="E58" s="10"/>
      <c r="F58" s="10"/>
    </row>
    <row r="59" spans="1:6" s="6" customFormat="1" ht="22.5" x14ac:dyDescent="0.25">
      <c r="A59" s="9" t="s">
        <v>118</v>
      </c>
      <c r="B59" s="9" t="s">
        <v>118</v>
      </c>
      <c r="C59" s="9" t="s">
        <v>140</v>
      </c>
      <c r="D59" s="9" t="s">
        <v>141</v>
      </c>
      <c r="E59" s="10">
        <v>38249</v>
      </c>
      <c r="F59" s="10">
        <v>47159</v>
      </c>
    </row>
    <row r="60" spans="1:6" s="6" customFormat="1" ht="22.5" x14ac:dyDescent="0.25">
      <c r="A60" s="9" t="s">
        <v>120</v>
      </c>
      <c r="B60" s="9" t="s">
        <v>120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22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64.5" x14ac:dyDescent="0.25">
      <c r="A63" s="9" t="s">
        <v>122</v>
      </c>
      <c r="B63" s="9" t="s">
        <v>122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125</v>
      </c>
      <c r="B64" s="9" t="s">
        <v>125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33" x14ac:dyDescent="0.25">
      <c r="A65" s="9" t="s">
        <v>128</v>
      </c>
      <c r="B65" s="9" t="s">
        <v>128</v>
      </c>
      <c r="C65" s="9" t="s">
        <v>154</v>
      </c>
      <c r="D65" s="9" t="s">
        <v>155</v>
      </c>
      <c r="E65" s="10">
        <v>82615</v>
      </c>
      <c r="F65" s="10">
        <v>99497</v>
      </c>
    </row>
    <row r="66" spans="1:6" s="6" customFormat="1" ht="22.5" x14ac:dyDescent="0.25">
      <c r="A66" s="9" t="s">
        <v>133</v>
      </c>
      <c r="B66" s="9" t="s">
        <v>133</v>
      </c>
      <c r="C66" s="9" t="s">
        <v>156</v>
      </c>
      <c r="D66" s="9" t="s">
        <v>157</v>
      </c>
      <c r="E66" s="10">
        <v>0</v>
      </c>
      <c r="F66" s="10">
        <v>0</v>
      </c>
    </row>
    <row r="67" spans="1:6" s="6" customFormat="1" ht="43.5" x14ac:dyDescent="0.25">
      <c r="A67" s="9" t="s">
        <v>137</v>
      </c>
      <c r="B67" s="9" t="s">
        <v>137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25">
      <c r="A68" s="9" t="s">
        <v>139</v>
      </c>
      <c r="B68" s="9" t="s">
        <v>139</v>
      </c>
      <c r="C68" s="9" t="s">
        <v>160</v>
      </c>
      <c r="D68" s="9" t="s">
        <v>161</v>
      </c>
      <c r="E68" s="10"/>
      <c r="F68" s="10"/>
    </row>
    <row r="69" spans="1:6" s="6" customFormat="1" x14ac:dyDescent="0.25">
      <c r="A69" s="9" t="s">
        <v>143</v>
      </c>
      <c r="B69" s="9" t="s">
        <v>143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146</v>
      </c>
      <c r="B70" s="9" t="s">
        <v>146</v>
      </c>
      <c r="C70" s="9" t="s">
        <v>164</v>
      </c>
      <c r="D70" s="9" t="s">
        <v>165</v>
      </c>
      <c r="E70" s="10">
        <v>0</v>
      </c>
      <c r="F70" s="10">
        <v>0</v>
      </c>
    </row>
    <row r="71" spans="1:6" s="6" customFormat="1" ht="22.5" x14ac:dyDescent="0.25">
      <c r="A71" s="9" t="s">
        <v>149</v>
      </c>
      <c r="B71" s="9" t="s">
        <v>149</v>
      </c>
      <c r="C71" s="9" t="s">
        <v>166</v>
      </c>
      <c r="D71" s="9" t="s">
        <v>167</v>
      </c>
      <c r="E71" s="10">
        <f>E53+E57+E61+E63+E64+E65+E67+E69+E70+E66</f>
        <v>297958</v>
      </c>
      <c r="F71" s="10">
        <f>F53+F57+F61+F63+F64+F65+F67+F69+F70+F66</f>
        <v>6048996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>
        <f>E51+E71</f>
        <v>297958</v>
      </c>
      <c r="F72" s="10">
        <f>F51+F71</f>
        <v>6048996</v>
      </c>
    </row>
    <row r="73" spans="1:6" s="6" customFormat="1" ht="22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f>E43-E72</f>
        <v>38393673</v>
      </c>
      <c r="F73" s="10">
        <f>F43-F72</f>
        <v>42678512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/>
      <c r="F74" s="10"/>
    </row>
    <row r="75" spans="1:6" s="6" customFormat="1" ht="54" x14ac:dyDescent="0.25">
      <c r="A75" s="9" t="s">
        <v>151</v>
      </c>
      <c r="B75" s="9" t="s">
        <v>151</v>
      </c>
      <c r="C75" s="9" t="s">
        <v>177</v>
      </c>
      <c r="D75" s="9" t="s">
        <v>178</v>
      </c>
      <c r="E75" s="10">
        <v>15196371</v>
      </c>
      <c r="F75" s="10">
        <v>19760152</v>
      </c>
    </row>
    <row r="76" spans="1:6" s="6" customFormat="1" x14ac:dyDescent="0.25">
      <c r="A76" s="9" t="s">
        <v>153</v>
      </c>
      <c r="B76" s="9" t="s">
        <v>153</v>
      </c>
      <c r="C76" s="9" t="s">
        <v>179</v>
      </c>
      <c r="D76" s="9" t="s">
        <v>180</v>
      </c>
      <c r="E76" s="10">
        <v>22754171</v>
      </c>
      <c r="F76" s="10">
        <v>23041076</v>
      </c>
    </row>
    <row r="77" spans="1:6" s="6" customFormat="1" x14ac:dyDescent="0.25">
      <c r="A77" s="9" t="s">
        <v>155</v>
      </c>
      <c r="B77" s="9" t="s">
        <v>155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159</v>
      </c>
      <c r="B78" s="9" t="s">
        <v>159</v>
      </c>
      <c r="C78" s="9" t="s">
        <v>183</v>
      </c>
      <c r="D78" s="9" t="s">
        <v>184</v>
      </c>
      <c r="E78" s="10">
        <v>443131</v>
      </c>
      <c r="F78" s="10">
        <v>0</v>
      </c>
    </row>
    <row r="79" spans="1:6" s="6" customFormat="1" x14ac:dyDescent="0.25">
      <c r="A79" s="9" t="s">
        <v>163</v>
      </c>
      <c r="B79" s="9" t="s">
        <v>163</v>
      </c>
      <c r="C79" s="9" t="s">
        <v>185</v>
      </c>
      <c r="D79" s="9" t="s">
        <v>186</v>
      </c>
      <c r="E79" s="10">
        <v>0</v>
      </c>
      <c r="F79" s="10">
        <v>122716</v>
      </c>
    </row>
    <row r="80" spans="1:6" s="6" customFormat="1" x14ac:dyDescent="0.25">
      <c r="A80" s="9" t="s">
        <v>165</v>
      </c>
      <c r="B80" s="9" t="s">
        <v>165</v>
      </c>
      <c r="C80" s="9" t="s">
        <v>187</v>
      </c>
      <c r="D80" s="9" t="s">
        <v>188</v>
      </c>
      <c r="E80" s="10">
        <f>E75+E76-E77+E78-E79</f>
        <v>38393673</v>
      </c>
      <c r="F80" s="10">
        <f>F75+F76-F77+F78-F79</f>
        <v>42678512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189</v>
      </c>
      <c r="B82" s="12"/>
      <c r="C82" s="12" t="s">
        <v>191</v>
      </c>
      <c r="D82" s="12"/>
      <c r="E82" s="12" t="s">
        <v>192</v>
      </c>
      <c r="F82" s="12"/>
    </row>
    <row r="83" spans="1:6" x14ac:dyDescent="0.25">
      <c r="A83" s="3" t="s">
        <v>190</v>
      </c>
      <c r="B83" s="3"/>
      <c r="C83" s="3" t="s">
        <v>191</v>
      </c>
      <c r="D83" s="3"/>
      <c r="E83" s="3" t="s">
        <v>193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0">
    <mergeCell ref="A1:F1"/>
    <mergeCell ref="A2:F2"/>
    <mergeCell ref="A3:F3"/>
    <mergeCell ref="A4:F4"/>
    <mergeCell ref="A82:B82"/>
    <mergeCell ref="A83:B83"/>
    <mergeCell ref="C82:D82"/>
    <mergeCell ref="C83:D83"/>
    <mergeCell ref="E82:F82"/>
    <mergeCell ref="E83:F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2024-01-30T12:26:44Z</dcterms:created>
  <dcterms:modified xsi:type="dcterms:W3CDTF">2024-01-30T12:26:45Z</dcterms:modified>
</cp:coreProperties>
</file>